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6.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05" yWindow="-105" windowWidth="19425" windowHeight="10305"/>
  </bookViews>
  <sheets>
    <sheet name="Հ2 Ձև1 " sheetId="3" r:id="rId1"/>
    <sheet name="Հ2 Ձև 2(2)" sheetId="14" r:id="rId2"/>
    <sheet name="Հ2 Ձև2 (Management.)" sheetId="1" r:id="rId3"/>
    <sheet name="Հ2 Ձև2 (Costruction and ICT)" sheetId="9" r:id="rId4"/>
    <sheet name="Հ2 Ձև3 (Consulting &amp; Capacity)" sheetId="10" r:id="rId5"/>
    <sheet name="Հ2 Ձև2 (7)" sheetId="11" r:id="rId6"/>
    <sheet name="Հ2 Ձև 2(8)" sheetId="12" r:id="rId7"/>
    <sheet name="Լրացման պահանջներ" sheetId="2" r:id="rId8"/>
  </sheets>
  <definedNames>
    <definedName name="_Toc501014754" localSheetId="3">'Հ2 Ձև2 (Costruction and ICT)'!#REF!</definedName>
    <definedName name="_Toc501014754" localSheetId="2">'Հ2 Ձև2 (Management.)'!#REF!</definedName>
    <definedName name="_Toc501014754" localSheetId="4">'Հ2 Ձև3 (Consulting &amp; Capacity)'!#REF!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M68" i="1" l="1"/>
  <c r="B8" i="3" l="1"/>
  <c r="C8" i="3"/>
  <c r="D8" i="3"/>
  <c r="E8" i="3"/>
  <c r="F8" i="3"/>
  <c r="G8" i="3"/>
  <c r="H8" i="3"/>
  <c r="I8" i="3"/>
  <c r="J8" i="3"/>
  <c r="K8" i="3"/>
  <c r="L8" i="3"/>
  <c r="M8" i="3"/>
  <c r="N8" i="3"/>
  <c r="O8" i="3"/>
  <c r="P8" i="3"/>
  <c r="Q8" i="3"/>
  <c r="R8" i="3"/>
  <c r="R7" i="3"/>
  <c r="Q7" i="3"/>
  <c r="P7" i="3"/>
  <c r="O7" i="3"/>
  <c r="N7" i="3"/>
  <c r="M7" i="3"/>
  <c r="L7" i="3"/>
  <c r="J7" i="3"/>
  <c r="K7" i="3"/>
  <c r="I7" i="3"/>
  <c r="G7" i="3"/>
  <c r="H7" i="3"/>
  <c r="F7" i="3"/>
  <c r="E7" i="3"/>
  <c r="D7" i="3"/>
  <c r="C7" i="3"/>
  <c r="B7" i="3"/>
  <c r="G79" i="14"/>
  <c r="F79" i="14"/>
  <c r="E79" i="14"/>
  <c r="D79" i="14"/>
  <c r="G75" i="14"/>
  <c r="G70" i="14"/>
  <c r="G76" i="14" s="1"/>
  <c r="G82" i="14" s="1"/>
  <c r="F70" i="14"/>
  <c r="F76" i="14" s="1"/>
  <c r="F82" i="14" s="1"/>
  <c r="E70" i="14"/>
  <c r="E76" i="14" s="1"/>
  <c r="E82" i="14" s="1"/>
  <c r="D70" i="14"/>
  <c r="D76" i="14" s="1"/>
  <c r="D82" i="14" s="1"/>
  <c r="G67" i="14"/>
  <c r="G60" i="14"/>
  <c r="B11" i="3"/>
  <c r="R12" i="3" l="1"/>
  <c r="Q12" i="3"/>
  <c r="P12" i="3"/>
  <c r="O12" i="3"/>
  <c r="N12" i="3"/>
  <c r="M12" i="3"/>
  <c r="L12" i="3"/>
  <c r="J12" i="3"/>
  <c r="J13" i="3" s="1"/>
  <c r="K12" i="3"/>
  <c r="K13" i="3" s="1"/>
  <c r="I12" i="3"/>
  <c r="H12" i="3"/>
  <c r="H13" i="3" s="1"/>
  <c r="G12" i="3"/>
  <c r="G13" i="3" s="1"/>
  <c r="F12" i="3"/>
  <c r="E12" i="3"/>
  <c r="D12" i="3"/>
  <c r="C12" i="3"/>
  <c r="B12" i="3"/>
  <c r="R11" i="3"/>
  <c r="Q11" i="3" l="1"/>
  <c r="P11" i="3"/>
  <c r="N11" i="3"/>
  <c r="M11" i="3"/>
  <c r="L11" i="3"/>
  <c r="I11" i="3"/>
  <c r="I13" i="3" s="1"/>
  <c r="F11" i="3"/>
  <c r="F13" i="3" s="1"/>
  <c r="E11" i="3"/>
  <c r="D11" i="3"/>
  <c r="C11" i="3"/>
  <c r="O11" i="3"/>
  <c r="K11" i="3"/>
  <c r="J11" i="3"/>
  <c r="H11" i="3"/>
  <c r="G11" i="3"/>
  <c r="B10" i="3"/>
  <c r="G80" i="9" l="1"/>
  <c r="F80" i="9"/>
  <c r="G81" i="9"/>
  <c r="E77" i="9"/>
  <c r="F77" i="9"/>
  <c r="G77" i="9"/>
  <c r="D77" i="9"/>
  <c r="E81" i="9"/>
  <c r="F81" i="9"/>
  <c r="E83" i="9"/>
  <c r="F83" i="9"/>
  <c r="G83" i="9"/>
  <c r="D81" i="9"/>
  <c r="D83" i="9"/>
  <c r="D71" i="1"/>
  <c r="G78" i="12" l="1"/>
  <c r="F78" i="12"/>
  <c r="E78" i="12"/>
  <c r="D78" i="12"/>
  <c r="G74" i="12"/>
  <c r="G69" i="12"/>
  <c r="G75" i="12" s="1"/>
  <c r="G81" i="12" s="1"/>
  <c r="F69" i="12"/>
  <c r="F75" i="12" s="1"/>
  <c r="F81" i="12" s="1"/>
  <c r="E69" i="12"/>
  <c r="E75" i="12" s="1"/>
  <c r="E81" i="12" s="1"/>
  <c r="D69" i="12"/>
  <c r="D75" i="12" s="1"/>
  <c r="D81" i="12" s="1"/>
  <c r="G66" i="12"/>
  <c r="G59" i="12"/>
  <c r="G79" i="11"/>
  <c r="F79" i="11"/>
  <c r="E79" i="11"/>
  <c r="D79" i="11"/>
  <c r="G75" i="11"/>
  <c r="G70" i="11"/>
  <c r="G76" i="11" s="1"/>
  <c r="G82" i="11" s="1"/>
  <c r="F70" i="11"/>
  <c r="F76" i="11" s="1"/>
  <c r="F82" i="11" s="1"/>
  <c r="E70" i="11"/>
  <c r="E76" i="11" s="1"/>
  <c r="E82" i="11" s="1"/>
  <c r="D70" i="11"/>
  <c r="D76" i="11" s="1"/>
  <c r="D82" i="11" s="1"/>
  <c r="G67" i="11"/>
  <c r="G60" i="11"/>
  <c r="L10" i="3" l="1"/>
  <c r="G68" i="1"/>
  <c r="G69" i="1"/>
  <c r="G70" i="1"/>
  <c r="G71" i="1"/>
  <c r="E73" i="1"/>
  <c r="F73" i="1"/>
  <c r="G73" i="1"/>
  <c r="D73" i="1"/>
  <c r="F71" i="1"/>
  <c r="E71" i="1"/>
  <c r="F70" i="1"/>
  <c r="E70" i="1"/>
  <c r="D70" i="1"/>
  <c r="F69" i="1"/>
  <c r="E69" i="1"/>
  <c r="D69" i="1"/>
  <c r="F68" i="1"/>
  <c r="E68" i="1"/>
  <c r="D68" i="1"/>
  <c r="O10" i="3"/>
  <c r="R10" i="3"/>
  <c r="O9" i="3"/>
  <c r="Q10" i="3"/>
  <c r="P10" i="3"/>
  <c r="M10" i="3"/>
  <c r="M9" i="3"/>
  <c r="J10" i="3"/>
  <c r="K10" i="3"/>
  <c r="I10" i="3"/>
  <c r="E10" i="3"/>
  <c r="D9" i="3"/>
  <c r="C9" i="3"/>
  <c r="D10" i="3"/>
  <c r="B9" i="3"/>
  <c r="N10" i="3"/>
  <c r="L9" i="3"/>
  <c r="F84" i="10" l="1"/>
  <c r="E80" i="9"/>
  <c r="D87" i="10"/>
  <c r="D80" i="9"/>
  <c r="D74" i="9" l="1"/>
  <c r="D75" i="9"/>
  <c r="G87" i="10"/>
  <c r="F87" i="10"/>
  <c r="E87" i="10"/>
  <c r="E84" i="10"/>
  <c r="D78" i="10"/>
  <c r="D85" i="9"/>
  <c r="D84" i="10"/>
  <c r="E78" i="10"/>
  <c r="F78" i="10"/>
  <c r="G84" i="10"/>
  <c r="G78" i="10"/>
  <c r="E75" i="9"/>
  <c r="G85" i="9"/>
  <c r="F75" i="9"/>
  <c r="F74" i="9"/>
  <c r="F85" i="9"/>
  <c r="E74" i="9"/>
  <c r="E85" i="9"/>
  <c r="G75" i="9"/>
  <c r="G74" i="9"/>
  <c r="G91" i="10" l="1"/>
  <c r="G76" i="10" s="1"/>
  <c r="F91" i="10"/>
  <c r="F75" i="10" s="1"/>
  <c r="E91" i="10"/>
  <c r="E77" i="10" s="1"/>
  <c r="D91" i="10"/>
  <c r="D75" i="10" s="1"/>
  <c r="D77" i="10" l="1"/>
  <c r="E75" i="10"/>
  <c r="E76" i="10"/>
  <c r="G75" i="10"/>
  <c r="G77" i="10"/>
  <c r="F77" i="10"/>
  <c r="F76" i="10"/>
  <c r="D76" i="10"/>
  <c r="G96" i="10" l="1"/>
  <c r="G97" i="10"/>
  <c r="F97" i="10"/>
  <c r="H10" i="3" s="1"/>
  <c r="E97" i="10"/>
  <c r="G10" i="3" s="1"/>
  <c r="D97" i="10"/>
  <c r="F10" i="3" s="1"/>
  <c r="G74" i="10"/>
  <c r="G61" i="10"/>
  <c r="D100" i="10" l="1"/>
  <c r="D101" i="10" s="1"/>
  <c r="E100" i="10"/>
  <c r="E103" i="10" s="1"/>
  <c r="E101" i="10"/>
  <c r="F100" i="10"/>
  <c r="F103" i="10" s="1"/>
  <c r="F101" i="10"/>
  <c r="G101" i="10"/>
  <c r="G100" i="10"/>
  <c r="G103" i="10" s="1"/>
  <c r="D103" i="10" l="1"/>
  <c r="G90" i="9" l="1"/>
  <c r="G91" i="9"/>
  <c r="F91" i="9"/>
  <c r="E91" i="9"/>
  <c r="D91" i="9"/>
  <c r="G73" i="9"/>
  <c r="G61" i="9"/>
  <c r="D94" i="9" l="1"/>
  <c r="D95" i="9" s="1"/>
  <c r="F9" i="3"/>
  <c r="F95" i="9"/>
  <c r="F94" i="9"/>
  <c r="F97" i="9" s="1"/>
  <c r="E95" i="9"/>
  <c r="E94" i="9"/>
  <c r="E97" i="9" s="1"/>
  <c r="G95" i="9"/>
  <c r="G94" i="9"/>
  <c r="G97" i="9" s="1"/>
  <c r="D97" i="9"/>
  <c r="R9" i="3"/>
  <c r="Q9" i="3"/>
  <c r="P9" i="3"/>
  <c r="N9" i="3"/>
  <c r="J9" i="3"/>
  <c r="K9" i="3"/>
  <c r="I9" i="3"/>
  <c r="G9" i="3"/>
  <c r="H9" i="3"/>
  <c r="E9" i="3"/>
  <c r="G78" i="1" l="1"/>
  <c r="G67" i="1"/>
  <c r="G60" i="1"/>
  <c r="E82" i="1"/>
  <c r="F82" i="1"/>
  <c r="G82" i="1"/>
  <c r="D82" i="1"/>
  <c r="E79" i="1"/>
  <c r="F79" i="1"/>
  <c r="G79" i="1"/>
  <c r="G85" i="1" s="1"/>
  <c r="D79" i="1"/>
  <c r="E85" i="1" l="1"/>
  <c r="D85" i="1"/>
  <c r="F85" i="1"/>
</calcChain>
</file>

<file path=xl/comments1.xml><?xml version="1.0" encoding="utf-8"?>
<comments xmlns="http://schemas.openxmlformats.org/spreadsheetml/2006/main">
  <authors>
    <author>Author</author>
  </authors>
  <commentList>
    <comment ref="D6" authorId="0" shapeId="0">
      <text>
        <r>
          <rPr>
            <b/>
            <sz val="9"/>
            <color indexed="81"/>
            <rFont val="Tahoma"/>
            <family val="2"/>
            <charset val="204"/>
          </rPr>
          <t>Author:</t>
        </r>
        <r>
          <rPr>
            <sz val="9"/>
            <color indexed="81"/>
            <rFont val="Tahoma"/>
            <family val="2"/>
            <charset val="204"/>
          </rPr>
          <t xml:space="preserve">
Hakkorupcion</t>
        </r>
      </text>
    </comment>
  </commentList>
</comments>
</file>

<file path=xl/comments2.xml><?xml version="1.0" encoding="utf-8"?>
<comments xmlns="http://schemas.openxmlformats.org/spreadsheetml/2006/main">
  <authors>
    <author>Author</author>
  </authors>
  <commentList>
    <comment ref="C17" authorId="0" shapeId="0">
      <text>
        <r>
          <rPr>
            <b/>
            <sz val="9"/>
            <color indexed="81"/>
            <rFont val="Tahoma"/>
            <family val="2"/>
            <charset val="204"/>
          </rPr>
          <t>Author:</t>
        </r>
        <r>
          <rPr>
            <sz val="9"/>
            <color indexed="81"/>
            <rFont val="Tahoma"/>
            <family val="2"/>
            <charset val="204"/>
          </rPr>
          <t xml:space="preserve">
If this is within existing policy program in MoJ, then the measure will be called new standards' courts (new measure). If it's a new program, then it could be split into the 3 components. Another option is to spilit each of the comonents further into opex and capex (except comp 3 whih is fully opex) </t>
        </r>
      </text>
    </comment>
    <comment ref="C20" authorId="0" shapeId="0">
      <text>
        <r>
          <rPr>
            <b/>
            <sz val="9"/>
            <color indexed="81"/>
            <rFont val="Tahoma"/>
            <family val="2"/>
            <charset val="204"/>
          </rPr>
          <t>Author:</t>
        </r>
        <r>
          <rPr>
            <sz val="9"/>
            <color indexed="81"/>
            <rFont val="Tahoma"/>
            <family val="2"/>
            <charset val="204"/>
          </rPr>
          <t xml:space="preserve">
ամեն դեպքում ճիշտը տարանջատելն է, թե չէ որը պիտի լրացնենք: Ա,բողջը կապիտալացնել ճիշտ չէ</t>
        </r>
      </text>
    </comment>
  </commentList>
</comments>
</file>

<file path=xl/sharedStrings.xml><?xml version="1.0" encoding="utf-8"?>
<sst xmlns="http://schemas.openxmlformats.org/spreadsheetml/2006/main" count="785" uniqueCount="272">
  <si>
    <t>Չափի միավորը</t>
  </si>
  <si>
    <t>2025թ.</t>
  </si>
  <si>
    <t>ՀՀ դրամ</t>
  </si>
  <si>
    <t>X</t>
  </si>
  <si>
    <t>Ընդամենը</t>
  </si>
  <si>
    <t xml:space="preserve">Այլընտրանք # 3 </t>
  </si>
  <si>
    <t>Այլընտրանք # ...</t>
  </si>
  <si>
    <t>ԼՐԱՑՄԱՆ ՊԱՀԱՆՋՆԵՐ</t>
  </si>
  <si>
    <t xml:space="preserve">Նպատակը </t>
  </si>
  <si>
    <t xml:space="preserve">2025թ. </t>
  </si>
  <si>
    <t>Ծրագրի/ միջոցառման անվանումը</t>
  </si>
  <si>
    <t>Ծրագիր</t>
  </si>
  <si>
    <t>Միջոցառում</t>
  </si>
  <si>
    <t>2026թ.</t>
  </si>
  <si>
    <t>Պարտադիր</t>
  </si>
  <si>
    <r>
      <t xml:space="preserve"> </t>
    </r>
    <r>
      <rPr>
        <sz val="10"/>
        <color theme="1"/>
        <rFont val="GHEA Grapalat"/>
        <family val="3"/>
      </rPr>
      <t/>
    </r>
  </si>
  <si>
    <t>1. Պետական մարմինը</t>
  </si>
  <si>
    <t>2. Ծրագիրը</t>
  </si>
  <si>
    <t>3. Միջոցառումը</t>
  </si>
  <si>
    <t>list 1</t>
  </si>
  <si>
    <t>Ապրանք և ծառայություն</t>
  </si>
  <si>
    <t>Տրանսֆերտ</t>
  </si>
  <si>
    <t>Այլ (նկարագրել)</t>
  </si>
  <si>
    <t>Նոր նախաձեռնության բնույթը՝</t>
  </si>
  <si>
    <t>list 2</t>
  </si>
  <si>
    <t>4. Նոր նախաձեռնության ծախսերի հիմքում դրված ծախսային պարտավորության բնույթը՝</t>
  </si>
  <si>
    <t>list 3</t>
  </si>
  <si>
    <t>Հայեցողական (շարունակական)</t>
  </si>
  <si>
    <t>Հայեցողական (ոչ շարունակական)</t>
  </si>
  <si>
    <t>5. Նպատակը</t>
  </si>
  <si>
    <t>6. Նկարագրությունը</t>
  </si>
  <si>
    <t>7. Սպասվող օգուտները</t>
  </si>
  <si>
    <t xml:space="preserve">8. Նոր նախաձեռնությունը չֆինանսավորելու դեպքում ծագող խնդիրները </t>
  </si>
  <si>
    <t>9. Արդյունքային չափորոշիչները</t>
  </si>
  <si>
    <t>10. Պահանջվող ռեսուրսները</t>
  </si>
  <si>
    <t>11. Ֆինանսավորման աղբյուրը</t>
  </si>
  <si>
    <t>Ծրագրի/ միջոցառման նախատեսվող սկիզբը</t>
  </si>
  <si>
    <t>12. Արդյունքների այլ մակարդակներ արտահայտող այլընտրանքներ</t>
  </si>
  <si>
    <t>13.Նոր նախաձեռնության իրականացման այլ եղանակներ արտահայտող այլընտրանքներ</t>
  </si>
  <si>
    <t>14. Այլ անհրաժեշտ տեղեկատվություն և հիմնավորումներ</t>
  </si>
  <si>
    <t>Միջոցառման ավարտի տարին</t>
  </si>
  <si>
    <t>Պետական բյուջե, այդ թվում՝</t>
  </si>
  <si>
    <t>Այլ բյուջետային ծրագրերից ակնկալվող ծախսային խնայողություններ</t>
  </si>
  <si>
    <t>Նոր նախաձեռնության գծով ընդհանուր ծախսեր, այդ թվում՝</t>
  </si>
  <si>
    <t>Նոր նախաձեռնությունների զուտ ազդեցությունը պետական բյուջեի վրա</t>
  </si>
  <si>
    <t>Այլ աղբյուրներ, այդ թվում՝</t>
  </si>
  <si>
    <t>Ծրագրի /միջոցառման սկիզբը</t>
  </si>
  <si>
    <t>Ծրագրի /միջոցառման նախատեսվող ավարտը</t>
  </si>
  <si>
    <t xml:space="preserve">Ծրագրի </t>
  </si>
  <si>
    <t>x</t>
  </si>
  <si>
    <t>Ներկայացնել ըստ առաջնահերթության</t>
  </si>
  <si>
    <t>Նոր միջոցառում</t>
  </si>
  <si>
    <t>Գոյություն ունեցող միջոցառման ընդլայնում</t>
  </si>
  <si>
    <t>Հավելված N 2. Նոր նախաձեռնությունների ներկայացման ամփոփ ձևաչափի</t>
  </si>
  <si>
    <t xml:space="preserve">19. Այն դեպքում, երբ նոր նախաձեռնությունն առնչվում է միջոլորտային(խաչվող) առանձին քաղաքականությունների նպատակների հետ, համապատասխան քաղաքականության դիմացի վանդակում դնել &lt;X&gt; նշանը և ստորև նկարագրել, թե նոր նախաձեռնության շրջանակներում իրականացվող միջոցառումն ինչպես է նպաստելու համապատասխան քաղաքականության նպատակ(ներ)ի իրագործմանը: Հակառակ դեպքում վանդակները թողնվում են դատարկ: Խոսքը վերաբերվում է այնպիսի քաղաքականությունների մասին, որոնց արդյունքներն ու դրանց շրջանակներում իրականացվող միջոցառումներն առնչվում են մեկից ավելի ոլորտների, նպատակների և գերատեսչությունների հետ և առկա ծրագրային կառուցվածքը հնարավորություն չի տալիս արդյունավետ կերպով առանձնացնել այդ քաղաքականություններին ուղղված ծախսերը: </t>
  </si>
  <si>
    <t xml:space="preserve">Ձևաչափ N 1. Նոր նախաձեռնությունների գծով ամփոփ տեղեկատվություն </t>
  </si>
  <si>
    <t xml:space="preserve">1 Ձևաչափը լրացվում է բոլոր նոր նախաձեռնությունների համար ամփոփ փաստաթղթի տեսքով՝ սույն փաստաթղթի առանձին շիթերում լրացված տեղեկատվության հիման վրա` խմբավորված ըստ առանձին ծրագրերի </t>
  </si>
  <si>
    <t>Ձևաչափ N 2. Նոր նախաձեռնությունների ներկայացման ձևաչափ</t>
  </si>
  <si>
    <t xml:space="preserve">2. Յուրքանչյուր առանձին նոր նախաձեռնության համար լրացվում է առանձին ձևաչափ: </t>
  </si>
  <si>
    <t xml:space="preserve">4. Նշվում է տվյալ նոր նախաձեռնությանն առնչվող (կատարող) պետական մարմինների անվանումները՝ բացառությամբ հայտը ներկայացնող պետական մարմնի անվանման: Լրացվում է միայն այն դեպքում, երբ նոր նախաձեռնությունը առնչվում է մեկից ավելի պետական մարմինների: </t>
  </si>
  <si>
    <t>5. Հավելվածի այս և հաջորդող հատվածներում ծրագրի և միջոցառման սահմանման, ինչպես նաև դրանց բաղադրիչների (նպատակներ, արդյունքային ցուցանիշներ և այլն) սահմանման/ նկարագրության համար անհրաժեշտ է առաջնորդվել սույն մեթոդական ցուցումների բաղկացուցիչ մաս հանդիսացող «Ծրագրային բյուջետավորման ձևաչափով բյուջետային ծրագրերի և միջոցառումների սահմանման» և «Ծրագրային բյուջետավորման ձևաչափով բյուջետային ծրագրերի և միջոցառումների գծով արդյունքային ցուցանիշների սահմանման» մեթոդական ձեռնարկներով:</t>
  </si>
  <si>
    <t>6. Լրացվում է համապատասխան բյուջետային ծրագրի անվանումը, որի շրջանակներում նախատեսվում է նոր նախաձեռնության իրականացումը և ֆինանսավորումը: Այն դեպքում, երբ նոր նախաձեռնությունը ենթադրում է նոր բյուջետային ծրագրի իրականացում, ապա անհրաժեշտ է ներքևում Նոր ծրագրի դիմացի վանդակում դնել &lt;X&gt; նշանը և ներկայացնել համապատասխան հիմնավորումներ նոր ծրագրի անհրաժեշտության վերաբերյալ:</t>
  </si>
  <si>
    <t>8. Վանդակում դրվում է &lt;X&gt; նշանը, եթե նոր նախաձեռնությունը ենթադրում է նոր բյուջետային ծրագրի ներմուծում: Հակառակ դեպքում վանդակը թողնվում է դատարկ:</t>
  </si>
  <si>
    <t>9․ Լրացվում է ծրագրի ակնկալվող ավարտը։ Լրացվում է միայն այն նախաձեռնությունների համար, որոնք ունեն հստակ կամ կանխատեսվող ավարտի ժամկետ:</t>
  </si>
  <si>
    <t xml:space="preserve">10. Լրացվում է ծրագրի միջոցառման անվանումը, որի շրջանակներում նախատեսվում է նոր նախաձեռնության իրականացումը և ֆինանսավորումը: </t>
  </si>
  <si>
    <t>11. Լրացվում է ծրագրի միջոցառման դասիչը այն դեպքում, երբ նոր նախաձեռնությունը ենթադրում է գոյություն ունեցող ծառայությունների կամ տրանսֆերտների տարածում շահառուների նոր շրջանակի վրա: Նոր միջոցառման (օրինակ՝ նոր տիպի ծառայությունների մատուցում) դեպքում այս տողը չի լրացվում:</t>
  </si>
  <si>
    <t>15. Ներկայացվում է համապատասխան միջոցառման շրջանակներում իրականացվող պարտադիր (պարտադիր ծախսերին դասվող միջոցառումների դեպքում) կամ հայեցողական (հայեցողական ծախսերին դասվող միջոցառումների դեպքում) պարտավորությունների համառոտ նկարագիրը՝ այդ թվում մատուցվող ծառայությունների, տրամադրող տարնսֆերտների և շահառուների շրջանակը:</t>
  </si>
  <si>
    <t xml:space="preserve">16. Սյունակը լրացվում է միայն պարտադիր ծախսերին դասվող միջոցառումների համար:  </t>
  </si>
  <si>
    <t xml:space="preserve">17. Սյունակում կատարվում են հղումներ պատադիր ծախսային պարտավորությունները սահմանող օրենքների և միջազգային պայմանագրերի կոնկրետ դրույթների վրա, իսկ այդ պարտավորությունների շրջանակներում գործադիր մարմին վերապահված հայեցողական իրավասությունների դեպքում՝ նաև այդ իրավասությունները սահմանող իրավական ակտերի վրա: Հայեցողական ծախսերին դասվող միջոցառումների դեպքում կատարվում են հղումներ այդ ծախսային պարտավորությունները սահմանող իրավական ակտերի վրա: Նոր իրավական կարգավորումներ նախատեսելու պարագայում անհրաժեշտ է նշումներ կատարել այդ մասին: </t>
  </si>
  <si>
    <t xml:space="preserve">18. Համառոտ նկարագրել նոր նախաձեռնության նպատակը: Նպատակը սահմանելիս անհրաժեշտ է նկարագրել, թե ինչպես են առաջարկվող միջոցառումները նպաստելու պետական մարմնի առաքելության, ՀՀ կառավարության ընդհանուր նպատակների և գերակայությունների իրագործմանը: Անհրաժեշտ է կատարել հղումներ ՀՀ կառավարության ընդհանուր նպատակներն ու գերակայությունները սահմանող համապատասխան փաստաթղթերին: </t>
  </si>
  <si>
    <t xml:space="preserve">20. Այն դեպքում, երբ նոր նախաձեռնությունն առնչվում է Տնտեսության իրական հատվածի աջակցության մասով նոր նախաձեռնություններին առնչությունը գործող իրավակարգավորումների հետ, համապատասխան քաղաքականության դիմացի վանդակում դնել &lt;X&gt; նշանը և ստորև նկարագրել, թե որ իրավակարգավորմանն է առնչվում միջոցառումը: Հակառակ դեպքում վանդակները թողնվում են դատարկ: </t>
  </si>
  <si>
    <t>21. Մանրամասն նկարագրել նոր նախաձեռնության շրջանակներում իրականացվող միջոցառումները (մատուցվող ծառայությունները, տրամադրվող տրանսֆերտները և այլն), դրանց գծով հիմնական շահառուների շրջանակները, միջոցառման իրագործման մեխանիզմները (ծառայությունների պատվիրակում ՊՈԱԿ-ներին, պետական կառավարչական հիմնարկների կարողությունների օգտագործում և այլն), պետական բյուջեից ֆինանսավորման մեխանիզմները և այլ անհրաժեշտ տեղեկատվություն, որն ընդհանուր առմամբ նկարագրում է նոր նախաձեռնությունը:</t>
  </si>
  <si>
    <t xml:space="preserve">22. Համառոտ նկարագրել նոր նախաձեռնության արդյունքում ակնկալվող հիմնական օգուտները: Օգուտները նկարագրելիս հնարավորության սահմաններում անհրաժեշտ է ներկայացնել այն հիմնական վերջնական արդյունքները, որոնց նպաստելու է նախաձեռնության իրականացումը, և թե ինչպես են դրանք նպաստելու ՀՀ կառավարության ծրագրով սահմանված քաղաքականության թիրախների իրագործմանը: </t>
  </si>
  <si>
    <t xml:space="preserve">23. Համառոտ նկարագրել նոր նախաձեռնությունը չընդունելու և չֆինանսավորելու դեպքում հնարավոր հետևանքները և ծագող խնդիրները: Հնարավորության սահմաններում ներկայացնել թվային գնահատականներ: Եթե նախատեսվում է նոր նախաձեռնություն գործող պարտավորությունների դադարեցման կամ կրճատման հաշվին, սակայն պահանջվում է համապատասխան նոր իրավական հիմքերի ստեղծում և չի կարող կատարվել միայն պետական մարմնին գործող օրենսդրությամբ վերապահված իրավասության շրջանակներում իրականացվող ներքին ընթացակարգերի միջոցով, ապա ներկայացնել համապատասխան բացատրություններ և հիմնավորումներ: </t>
  </si>
  <si>
    <t>25. Ներկայացվում է կանխատեսվող ցուցանիշները նախաձեռնության ավարտի համար նախատեսված տարեթվի դրությամբ: Լրացվում է միայն այն նախաձեռնությունների համար, որոնք ունեն հստակ կամ կանխատեսվող ավարտի ժամկետ:</t>
  </si>
  <si>
    <t xml:space="preserve">26. Ներկայացվում է նախաձեռնության գծով սպառվող ռեսուրսների և դրանց գծով ծախսերի կանխատեսումները (ըստ բյուջետային ծախսերի տնտեսագիտական դասակարգման հոդվածների): Անհրաժեշտ է փաստաթղթին կցել ծախսակազմումների (ներառյալ հաշվարկների) բոլոր մանրամասները: Ծախսակազմումն իրականացնելիս անհրաժեշտ է առաջնորդվել սույն ցուցումների բաղկացուցիչ մաս հանդիսացող «Բյուջետային ծրագրերի ծախսակազմման ընդհանուր ուղեցույցներով», իսկ տվյալ ծրագրի կամ միջոցառման գծով ծախսակազմման մանրամասն ուղեցույցների առկայության դեպքում՝ այդ մանրամասն ուղեցույցների պահանջներով: </t>
  </si>
  <si>
    <t>27. Ներկայացվում է նոր նախաձեռնության գծով ծախսերի ֆինանսավորման ակնկալվող աղբյուրները:</t>
  </si>
  <si>
    <t xml:space="preserve">28. Ներկայացվում է համապատասխան միջոցառումը նվազագույն մակարդակում (այն մակարդակը, որից ներքև հնարավոր չի հասնել սահմանված նպատակներին) իրականացնելու այլընտրանքը: Մասնավորապես ներկայացվում է այդ այլընտրանքի իրականացման համար անհրաժեշտ ռեսուրսների/ծախսերի և սպասվող արդյունքների գնահատականները, ինչպես նաև մյուս այլընտրանքների համեմատ առավելություններն ու թերությունները: Ներկայացվում է նաև հիմնավորումներ այն մասին, թե ինչու տվյալ այլընտրանքը չի դիտարկվել որպես նախընտրելի այլընտրանք (նախընտրելի այլընտրանքի մանրամասները ներկայացվում են 8-ից 10-րդ կետերում): Այլընտրանքի ծախսակազմման (ներառյալ հաշվարկների) մանրամասները կցվում են: Ծախսակազմումն իրականացնելիս անհրաժեշտ է առաջնորդվել սույն ցուցումների բաղկացուցիչ մաս հանդիսացող «Բյուջետային ծրագրերի ծախսակազմման ընդհանուր ուղեցույցներով», իսկ տվյալ ծրագրի կամ միջոցառման գծով ծախսակազմման մանրամասն ուղեցույցների առկայության դեպքում՝ այդ մանրամասն ուղեցույցների պահանջներով: Այն դեպքում, երբ 8-ից 10-րդ կետերում ներկայացված առաջարկը  (նախընտրելի այլընտրանքը) հանդիսանում է միջոցառումը նվազագույն մակարդակում իրականացնելու սցենարն, ապա  11-րդ կետում պարզապես կատարվում է նշում այդ մասին: </t>
  </si>
  <si>
    <t xml:space="preserve">29 Ներկայացվում են նախաձեռնության իրականացման այլ եղանակներ արտահայտող այլընտրանքները: Վերջիններս կարող են վերաբերվել արտադրելու կամ գնելու այլընտրանքին, պետական կամ մասնավոր հատվածին պատվիրակելու այլընտրանքին, տարբերակված ժամանակային հորիզոնների այլընտրանքներին, ինչպես նաև սպառվող ռեսուրսների համախմբության այլընտրանքներին: Այլընտրանքներից յուրաքանչյուրի համար ներկայացվում է այդ այլընտրանքի իրականացման համար անհրաժեշտ ռեսուրսների/ծախսերի և սպասվող արդյունքների գնահատականները, ինչպես նաև մյուս այլընտրանքների համեմատ առավելություններն ու թերությունները: Այլընտրանքներից յուրաքանչյուրի մասով ներկայացվում են նաև հիմնավորումներ այն մասին, թե ինչու համապատասխան այլընտրանքները չեն դիտարկվել որպես նախընտրելի այլընտրանքներ (նախընտրելի այլընտրանքի մանրամասները ներկայացվում են 8-ից 10-րդ կետերում): Այլընտրանքների ծախսակազմման (ներառյալ հաշվարկների) մանրամասները կցվում են: Ծախսակազմումն իրականացնելիս անհրաժեշտ է առաջնորդվել սույն ցուցումների բաղկացուցիչ մաս հանդիսացող «Բյուջետային ծրագրերի ծախսակազմման ընդհանուր ուղեցույցներով», իսկ տվյալ ծրագրի կամ միջոցառման գծով ծախսակազմման մանրամասն ուղեցույցների առկայության դեպքում՝ այդ մանրամասն ուղեցույցների պահանջներով: </t>
  </si>
  <si>
    <t>30. Ներկայացվում են նոր նախաձեռնության հետ կապված այլ անհրաժեշտ տեղեկատվություն և հիմնավորումներ:</t>
  </si>
  <si>
    <r>
      <t>Ձևաչափ N 1. Նոր նախաձեռնությունների գծով ամփոփ տեղեկատվություն</t>
    </r>
    <r>
      <rPr>
        <b/>
        <vertAlign val="superscript"/>
        <sz val="10"/>
        <color theme="1"/>
        <rFont val="GHEA Grapalat"/>
        <family val="3"/>
      </rPr>
      <t>1</t>
    </r>
  </si>
  <si>
    <t>Ծրագրային դասիչը</t>
  </si>
  <si>
    <t>Ընդամենը նախաձեռնության գծով ծախսեր (հազ. դրամ)</t>
  </si>
  <si>
    <t>Ընդամենը ՀՀ պետական բյուջեից ծախսեր (հազ. դրամ)</t>
  </si>
  <si>
    <t xml:space="preserve">Սպասվող օգուտները </t>
  </si>
  <si>
    <r>
      <t>Նոր նախաձեռնությունը չֆինանսավորելու դեպքում ծագող խնդիրները</t>
    </r>
    <r>
      <rPr>
        <sz val="8"/>
        <color theme="1"/>
        <rFont val="GHEA Grapalat"/>
        <family val="3"/>
      </rPr>
      <t xml:space="preserve"> </t>
    </r>
  </si>
  <si>
    <t>Միջոցառման հիմքում դրված ծախսային պարտավորության բնույթը՝ (ընտրել)</t>
  </si>
  <si>
    <r>
      <t>Ձևաչափ N 2. Նոր նախաձեռնությունների ներկայացման ձևաչափ</t>
    </r>
    <r>
      <rPr>
        <vertAlign val="superscript"/>
        <sz val="12"/>
        <color theme="1"/>
        <rFont val="GHEA Grapalat"/>
        <family val="3"/>
      </rPr>
      <t>2</t>
    </r>
  </si>
  <si>
    <r>
      <t>Պետական մարմնի անվանումը</t>
    </r>
    <r>
      <rPr>
        <vertAlign val="superscript"/>
        <sz val="10"/>
        <color theme="1"/>
        <rFont val="GHEA Grapalat"/>
        <family val="3"/>
      </rPr>
      <t>3</t>
    </r>
    <r>
      <rPr>
        <sz val="10"/>
        <color theme="1"/>
        <rFont val="GHEA Grapalat"/>
        <family val="3"/>
      </rPr>
      <t xml:space="preserve">՝ </t>
    </r>
    <r>
      <rPr>
        <vertAlign val="superscript"/>
        <sz val="10"/>
        <color theme="1"/>
        <rFont val="GHEA Grapalat"/>
        <family val="3"/>
      </rPr>
      <t/>
    </r>
  </si>
  <si>
    <r>
      <t>Նոր նախաձեռնությանն առնչվող այլ պետական մարմինների անվանումները</t>
    </r>
    <r>
      <rPr>
        <vertAlign val="superscript"/>
        <sz val="10"/>
        <color theme="1"/>
        <rFont val="GHEA Grapalat"/>
        <family val="3"/>
      </rPr>
      <t>4</t>
    </r>
    <r>
      <rPr>
        <sz val="10"/>
        <color theme="1"/>
        <rFont val="GHEA Grapalat"/>
        <family val="3"/>
      </rPr>
      <t>՝</t>
    </r>
  </si>
  <si>
    <r>
      <t xml:space="preserve">Ծրագրի անվանումը՝ </t>
    </r>
    <r>
      <rPr>
        <vertAlign val="superscript"/>
        <sz val="10"/>
        <color theme="1"/>
        <rFont val="GHEA Grapalat"/>
        <family val="3"/>
      </rPr>
      <t>6</t>
    </r>
    <r>
      <rPr>
        <sz val="10"/>
        <color theme="1"/>
        <rFont val="GHEA Grapalat"/>
        <family val="3"/>
      </rPr>
      <t xml:space="preserve"> </t>
    </r>
  </si>
  <si>
    <r>
      <t xml:space="preserve">Ծրագրի դասիչը՝ </t>
    </r>
    <r>
      <rPr>
        <vertAlign val="superscript"/>
        <sz val="10"/>
        <color theme="1"/>
        <rFont val="GHEA Grapalat"/>
        <family val="3"/>
      </rPr>
      <t>7</t>
    </r>
  </si>
  <si>
    <t xml:space="preserve">7. Լրացվում է համապատասխան ծրագրի դասիչը՝ քառանիշ կոդը: Նոր ծրագրերի դեպքում այս տողը չի լրացվում: </t>
  </si>
  <si>
    <r>
      <t>Ծրագրի/ միջոցառման նախատեսվող ավարտը</t>
    </r>
    <r>
      <rPr>
        <vertAlign val="superscript"/>
        <sz val="9"/>
        <color theme="1"/>
        <rFont val="GHEA Grapalat"/>
        <family val="3"/>
      </rPr>
      <t>9</t>
    </r>
  </si>
  <si>
    <r>
      <t>Միջոցառման անվանումը՝</t>
    </r>
    <r>
      <rPr>
        <vertAlign val="superscript"/>
        <sz val="9"/>
        <color theme="1"/>
        <rFont val="GHEA Grapalat"/>
        <family val="3"/>
      </rPr>
      <t>10</t>
    </r>
  </si>
  <si>
    <r>
      <t>Միջոցառման (պետության միջամտության) տեսակը՝</t>
    </r>
    <r>
      <rPr>
        <vertAlign val="superscript"/>
        <sz val="10"/>
        <color theme="1"/>
        <rFont val="GHEA Grapalat"/>
        <family val="3"/>
      </rPr>
      <t xml:space="preserve">12 </t>
    </r>
  </si>
  <si>
    <r>
      <t>Միջոցառման դասիչը</t>
    </r>
    <r>
      <rPr>
        <vertAlign val="superscript"/>
        <sz val="9"/>
        <color theme="1"/>
        <rFont val="GHEA Grapalat"/>
        <family val="3"/>
      </rPr>
      <t>11</t>
    </r>
    <r>
      <rPr>
        <sz val="9"/>
        <color theme="1"/>
        <rFont val="GHEA Grapalat"/>
        <family val="3"/>
      </rPr>
      <t>՝</t>
    </r>
    <r>
      <rPr>
        <sz val="10"/>
        <color theme="1"/>
        <rFont val="GHEA Grapalat"/>
        <family val="3"/>
      </rPr>
      <t xml:space="preserve">    </t>
    </r>
  </si>
  <si>
    <t xml:space="preserve">12․ Միջոցառման (պետության միջամտության) տեսակը վանդակի դիմացի վանդակում անհրաժեշտ է ընտրել նոր միջոցառման տեսակը՝ ծառայություն, տրանսֆերտ, թե այլ (նկարագրել) </t>
  </si>
  <si>
    <t xml:space="preserve">13. Այն դեպքում, երբ նոր նախաձեռնությունը ենթադրում է ծրագրի նոր միջոցառման ներմուծում, ապա անհրաժեշտ է Նոր միջոցառման բնույթը վանդակի դիմացի վանդակում ընտրել նոր միջոցառում տողը։Այն դեպքում, երբ նոր նախաձեռնությունը ենթադրում է գոյություն ունեցող միջոցառման ընդլայնում (գոյություն ունեցող ծառայությունների կամ տրանսֆերտների տարածում շահառուների նոր շրջանակի վրա), ապա անհրաժեշտ է Նոր միջոցառման բնույթը վանդակի դիմացի վանդակում ընտրել գոյություն ունեցող միջոցառման ընդլայնում տողը: </t>
  </si>
  <si>
    <r>
      <t>Նոր նախաձեռնության բնույթը</t>
    </r>
    <r>
      <rPr>
        <vertAlign val="superscript"/>
        <sz val="9"/>
        <color theme="1"/>
        <rFont val="GHEA Grapalat"/>
        <family val="3"/>
      </rPr>
      <t>13</t>
    </r>
    <r>
      <rPr>
        <sz val="9"/>
        <color theme="1"/>
        <rFont val="GHEA Grapalat"/>
        <family val="3"/>
      </rPr>
      <t>՝</t>
    </r>
  </si>
  <si>
    <t>14. Նշվում է նոր նախաձեռնության շրջանակներում իրականացվող ծախսերի հիմքում դրված պարտավորությունների բնույթը: Անհրաժեշտ է ընտրել համապատասխան տիպի պարտավորության բնույթը:</t>
  </si>
  <si>
    <r>
      <t>Ծախսային պարտավորության բնույթը</t>
    </r>
    <r>
      <rPr>
        <vertAlign val="superscript"/>
        <sz val="9"/>
        <color theme="1"/>
        <rFont val="GHEA Grapalat"/>
        <family val="3"/>
      </rPr>
      <t>14</t>
    </r>
  </si>
  <si>
    <r>
      <t>Պարտադիր կամ հայեցողական  պարտավորությունների շրջանակը</t>
    </r>
    <r>
      <rPr>
        <vertAlign val="superscript"/>
        <sz val="9"/>
        <color theme="1"/>
        <rFont val="GHEA Grapalat"/>
        <family val="3"/>
      </rPr>
      <t>15</t>
    </r>
  </si>
  <si>
    <r>
      <t>Պարտադիր պարտավորության շրջանակներում գործադիր մարմնի հայեցողական իրավասությունների շրջանակները</t>
    </r>
    <r>
      <rPr>
        <vertAlign val="superscript"/>
        <sz val="9"/>
        <color theme="1"/>
        <rFont val="GHEA Grapalat"/>
        <family val="3"/>
      </rPr>
      <t>16</t>
    </r>
  </si>
  <si>
    <r>
      <t>Պարտադիր կամ հայեցողական պարտավորությունը սահմանող օրենսդրական հիմքերը</t>
    </r>
    <r>
      <rPr>
        <vertAlign val="superscript"/>
        <sz val="9"/>
        <color theme="1"/>
        <rFont val="GHEA Grapalat"/>
        <family val="3"/>
      </rPr>
      <t>17</t>
    </r>
  </si>
  <si>
    <r>
      <t>Նպատակը</t>
    </r>
    <r>
      <rPr>
        <vertAlign val="superscript"/>
        <sz val="9"/>
        <color theme="1"/>
        <rFont val="GHEA Grapalat"/>
        <family val="3"/>
      </rPr>
      <t xml:space="preserve">18 </t>
    </r>
  </si>
  <si>
    <r>
      <t xml:space="preserve">Նոր նախաձեռնության առնչությունը միջոլորտային(խաչվող) բնույթի քաղաքականության նպատակների հետ՝ </t>
    </r>
    <r>
      <rPr>
        <vertAlign val="superscript"/>
        <sz val="10"/>
        <color theme="1"/>
        <rFont val="GHEA Grapalat"/>
        <family val="3"/>
      </rPr>
      <t>19</t>
    </r>
  </si>
  <si>
    <r>
      <t>Տնտեսության իրական հատվածի աջակցության մասով նոր նախաձեռնությունների առնչությունը գործող իրավակարգավորումների հետ</t>
    </r>
    <r>
      <rPr>
        <vertAlign val="superscript"/>
        <sz val="9"/>
        <color theme="1"/>
        <rFont val="GHEA Grapalat"/>
        <family val="3"/>
      </rPr>
      <t>20</t>
    </r>
  </si>
  <si>
    <r>
      <t>6. Նկարագրությունը</t>
    </r>
    <r>
      <rPr>
        <b/>
        <vertAlign val="superscript"/>
        <sz val="10"/>
        <color theme="1"/>
        <rFont val="GHEA Grapalat"/>
        <family val="3"/>
      </rPr>
      <t>21</t>
    </r>
  </si>
  <si>
    <r>
      <t>7. Սպասվող օգուտները</t>
    </r>
    <r>
      <rPr>
        <b/>
        <vertAlign val="superscript"/>
        <sz val="10"/>
        <color theme="1"/>
        <rFont val="GHEA Grapalat"/>
        <family val="3"/>
      </rPr>
      <t>22</t>
    </r>
  </si>
  <si>
    <r>
      <t>8. Նոր նախաձեռնությունը չֆինանսավորելու դեպքում ծագող խնդիրները</t>
    </r>
    <r>
      <rPr>
        <b/>
        <vertAlign val="superscript"/>
        <sz val="10"/>
        <color theme="1"/>
        <rFont val="GHEA Grapalat"/>
        <family val="3"/>
      </rPr>
      <t>23</t>
    </r>
    <r>
      <rPr>
        <b/>
        <sz val="10"/>
        <color theme="1"/>
        <rFont val="GHEA Grapalat"/>
        <family val="3"/>
      </rPr>
      <t xml:space="preserve"> </t>
    </r>
  </si>
  <si>
    <r>
      <t xml:space="preserve">Արդյունքային չափորոշիչները </t>
    </r>
    <r>
      <rPr>
        <vertAlign val="superscript"/>
        <sz val="10"/>
        <color theme="1"/>
        <rFont val="GHEA Grapalat"/>
        <family val="3"/>
      </rPr>
      <t xml:space="preserve">24 </t>
    </r>
  </si>
  <si>
    <r>
      <t>Միջոցառման ավարտի տարին</t>
    </r>
    <r>
      <rPr>
        <vertAlign val="superscript"/>
        <sz val="9"/>
        <color theme="1"/>
        <rFont val="GHEA Grapalat"/>
        <family val="3"/>
      </rPr>
      <t>25</t>
    </r>
  </si>
  <si>
    <r>
      <t xml:space="preserve">Պահանջվող ռեսուրսները </t>
    </r>
    <r>
      <rPr>
        <vertAlign val="superscript"/>
        <sz val="10"/>
        <color theme="1"/>
        <rFont val="GHEA Grapalat"/>
        <family val="3"/>
      </rPr>
      <t xml:space="preserve">26 </t>
    </r>
  </si>
  <si>
    <r>
      <t xml:space="preserve">Ֆինանսավորման աղբյուրը </t>
    </r>
    <r>
      <rPr>
        <vertAlign val="superscript"/>
        <sz val="10"/>
        <color theme="1"/>
        <rFont val="GHEA Grapalat"/>
        <family val="3"/>
      </rPr>
      <t>27</t>
    </r>
  </si>
  <si>
    <r>
      <t>Այլընտրանք # 2 (նվազագույն արդյունքների սցենար)</t>
    </r>
    <r>
      <rPr>
        <vertAlign val="superscript"/>
        <sz val="10"/>
        <color theme="1"/>
        <rFont val="GHEA Grapalat"/>
        <family val="3"/>
      </rPr>
      <t xml:space="preserve"> 28 </t>
    </r>
  </si>
  <si>
    <r>
      <t>13.Նոր նախաձեռնության իրականացման այլ եղանակներ արտահայտող այլընտրանքներ</t>
    </r>
    <r>
      <rPr>
        <b/>
        <vertAlign val="superscript"/>
        <sz val="10"/>
        <color theme="1"/>
        <rFont val="GHEA Grapalat"/>
        <family val="3"/>
      </rPr>
      <t>29</t>
    </r>
  </si>
  <si>
    <r>
      <t>14. Այլ անհրաժեշտ տեղեկատվություն և հիմնավորումներ</t>
    </r>
    <r>
      <rPr>
        <b/>
        <vertAlign val="superscript"/>
        <sz val="10"/>
        <color theme="1"/>
        <rFont val="GHEA Grapalat"/>
        <family val="3"/>
      </rPr>
      <t>30</t>
    </r>
  </si>
  <si>
    <t>3. Նշել նոր նախաձեռնությունը ներկայացնող պետական մարմնի անվանումը:</t>
  </si>
  <si>
    <t>Հավելված N 2. Նոր նախաձեռնությունների ներկայացման ամփոփ ձևաչափ*</t>
  </si>
  <si>
    <t>*</t>
  </si>
  <si>
    <t>**</t>
  </si>
  <si>
    <t>2027թ.</t>
  </si>
  <si>
    <t xml:space="preserve">2026թ. </t>
  </si>
  <si>
    <t>2027թ․</t>
  </si>
  <si>
    <t>Նոր նախաձեռնության առնչությունը միջոլորտային(խաչվող) բնույթի քաղաքականության նպատակների հետ՝ 19</t>
  </si>
  <si>
    <t>24. Ներկայացվում են նոր նախաձեռնության գծով ակնկալվող ոչ ֆինանսական արդյունքների կանխատեսումները: Հնարավորության սահմաններում ներառեք նաև ՄԱԿ Կայուն զարգացման նպատակների շրջանակներում սահմանված համապատասխան արդյունքային ցուցանիշ/ները՝ նշելով դրանց համապատասխան ցուցիչը(տես՝ http://un.am/hy/p/sdgs-in-general)։ Այն դեպքերում, երբ նոր նախաձեռնությունը ենթադրում է գոյություն ունեցող միջոցառման ընդլայնում, ապա այս դեպքում ներկայացվում են միայն այն ոչ ֆինանսական արդյունքները, որոնք փոփոխության կենթարկվեն նախաձեռնության իրականացման արդյունքում: Այն ծրագրերի և միջոցառումների դեպքում, որոնք առնչվում են միջոլորտային (խաչվող) քաղաքականությունների նպատակների և գերակայությունների (գենդերային քաղաքականություն, Կլիմայի փոփոխության մեղմման և հարմարվողականության քաղաքականություն և այլն) հետ, ոչ-ֆինանսական արդյունքների  ցուցանիշների կազմում անհրաժեշտ է ներառել նաև այդ քաղաքականություններին առնչվող, այդ թվում՝ գենդերային զգայուն ոչ-ֆինանսական ցուցանիշներ:</t>
  </si>
  <si>
    <t>Ավելացնել տողեր միջոցառումների համար</t>
  </si>
  <si>
    <t>06/2024</t>
  </si>
  <si>
    <t>10/2029</t>
  </si>
  <si>
    <t>Առաջարկվող նախագիծը կարտացոլի կլիմայի փոփոխության հետևանքների մեղմացման, ռեսուրսների ռացիոնալացման, կլիմայի պատշաճ ներքին վերահսկման, նյութերի և շինությունների երկարակեցության հետ կապված հասարակության ձգտումները՝ հետագայում դրանից օգտվողների հարմարավետությունը խթանելու նպատակ հետապնդելով։ Պատշաճ ջեռուցման, օդափոխության և օդորակման համակարգերը, էլեկտրանախագծման խելացի լուծումները կապահովեն  էներգիայի խնայողություն և ածխածնի արտանետումների կրճատում։ Ածխաջրածիններից հրաժարվելու մեթոդների կիրառությունը, ինչպիսիք են երկրաջերմային էներգիայի միջոցով ջեռուցումը, ջերմամեկուսացման առաջադեմ լուծումները, ցածր ճառագայթող լուսավոությունը, արևային էներգիան և ջրի ռացիոնալ օգտագործումն ու հավաքումը դատարանների շենքերի «կլիմայական ազդեցությունը» նվազեցնելու այլ միջոցներ են։</t>
  </si>
  <si>
    <t>1. ՀՀ կառավարության հնգամյա ծրագրի Կետ 5.3 կետ, 2.	ՀՀ կառավարության 2021 թ. նոյեմբերի 18-ի «ՀՀ կառավարության 2021-2026 թթ. գործունեության միջոցառումների ծրագիրը հաստատելու մասին» թիվ 1902-Լ որոշման Հավելված 1-ով հաստատված՝ Հայաստանի Հանրապետության կառավարության 2021-2026 թվականների գործունեության միջոցառումների ծրագրի «Արդարադատության նախարարություն» բաժնի 9-րդ կետ, որոցով նախատեսվում է դատարանների շենքային պայմանների և տեխնիկական հագեցվածության կատարելագործում</t>
  </si>
  <si>
    <t xml:space="preserve">Միջոցառման շրջանակներում նախատեսվում է դատական շենքների կառուցում և վերակառուցում՝ դրանք համապատասխանեցնելով միջազգային ժամանակակից չափանիշներին, ինչպես նաև դատական համակարգի ՏՀՏ ենթակառուցվածքի կատարելագործման ու ամրապնդման համար պահանջվող սարքավորումների ձեռքբերում: Սույն միջոցառման շրջանակներում նախատեսվում է նաև աուդիո-վիդեո դատական լսումների առկա հավելվածի (FEMIDA) բարելավում, այդ թվում՝ անհրաժեշտ սարքավորումների ձեռքբերման միջոցով: Կոնկրետ շինությունների քանակը, տարածքը և տեղակայումը, դրանց վրա իրականացվող աշխատանքների ծավալը և բնույթը, ինչպես նաև ՏՀՏ ենթակառուցվածքի համար  ձեռքբերվող սարքավորումների ցանկը կհստակեցվի դատարանների շենքերի ու դատական համակարգի ՏՀՏ ենթակառուցվածքի չափանիշների մշակման և այդ չափանիշներին համապատասխան լուծումներ ապահովելու համար պահանջվող աշխատանքների ու ներդրումների մանարկրկիտ գնահատման ու հաշվարկերի արդյունքում, ինչի համար նախատեսվում է ՛՛Ժամանակակից ստանդարտներով դատարաններ՛՛ ծրագրի շրջանակներում ՛՛Դատական համակարգի ենթակառուցվածքների չափանիշների մշակում և ներդրում՛՛ խորագրով առանձին միջոցառման իրականացումը: </t>
  </si>
  <si>
    <t>Առաջարկվող նախագիծը փոփոխություններ և հույժ անհրաժեշտ արդիականացում, ստանդարտացում և կայունություն կապահովի մի ոլորտում, որն այժմ օրեցօր աճող ոլորտային պահանջարկի պայմաններում ստիպված է հույսը դնել հնացած և բարեփոխումներին խոչընդոտող ենթակառուցվածքների վրա:
Կարիքների գնահատման հիման վրա կատարվելիք թիրախային ներդրումները կբարելավեն դատարաններում առկա վտանգավոր աշխատանքային պայմանները և կստեղծեն մատչելիության, արդյունավետության և թափանցիկության անհրաժեշտ մակարդակ դատարաններից օգտվողների համար:
Շենքերի և ենթակառուցվածքների արդիականացման միջոցով ոչ միայն Երևանում, այլև՝ ՀՀ բոլոր մարզերում կապահովվի դատական համակարգի գրավչության բարձրացում, ինչի արդյունքում՝ որակյալ և պրոֆեսիոնալ կադրերի անխոչընդոտ ներգրավում:
Դատական և ՏՀՏ ենթակառուցվածքները 21-րդ դարի պահանջներին համապատասխանեցնելը կբարձրացնի գործերի քննության արդյունավետությունը և կապահովի դրանց ժամանակին լուծումը։ ՏՀՏ ենթակառուցվածքների, օրինակ՝ դատական նիստերի ձայնագրման համակարգի խափանումների պատճառով դատավորները ստիպված են լինում հետաձգել նիստերը, ինչը հանգեցնում է անհարկի ձգձգումների և դատավարության մասնակիցների շրջանում դժգոհության աճի։ Ժամանակին իրականացված արդարադատության և վեճերի ավելի արագ լուծման արդյունքում վեճի առարկա գումարներն ավելի կարճ ժամկետում հնարավոր կլինի վերստին դնել շրջանառության մեջ և վերադարձնել տնտեսություն։ 
Այս ուղղակի օգուտներից բացի արդարադատության պատասխանատու և արդյունավետ համակարգը բարենպաստ պայմաններ կստեղծի նաև մասնավոր հատվածի ներդրումների ավելացման համար և կնպաստի հասարակության վստահության ամրապնդմանը՝ հաշվի առնելով, որ կայացած, մատչելի, արդյունավետ և թափանցիկ դատական համակարգն ընկալվում է որպես սեփականության իրավունքի պաշտպանության, պայմանագրերի կատարման, ձեռնարկատիրության համար անհրաժեշտ նախապայման։</t>
  </si>
  <si>
    <t xml:space="preserve">Միջոցառման չհաստատման դեպքում Հայաստանի Հանրապետությունը երկարաժամկետ հեռանկարում կշարունակի կատարել ոչ արդյունավետ և պատշաճ մասնագիտական հենքի վրա չհիմնված ծախսեր՝ առկա դատարանների շենքերի վերակառուցման և արդիականացման ուղղությամբ, ինչի արդյունքում հնարավոր չի լինի ապահովել Դատական և իրավական բարեփոխումների 2022-2026 թթ. ռազմավարությամբ նախատեսված փոփոխություններն ու արդյունքները: Առանց դատական ենթակառուցվածքների նկատմամբ ռազմավարական մոտեցման, նախագծային ստանդարտների, շինարարական նորմերի, դատարանների մոդելների ներդրման օրեցօր առավել առարկայական կդառնա դատարանների շենքերի ներկայիս ցանցի ռիսկայնությունը, էլ ավելի կմեծանան վտանգավոր ռիսկերը դատավորների, աշխատակազմի և այցելուների համար, առավել սուր կընդգծվի ամբողջական էլեկտրոնային արդարադատության համակարգի ներդրման շարունակական անկարողությունը՝ չզարգացած ենթակառուցվածքների բացակայության պատճառով:
Դատական համակարգի համար նախատեսված ՏՏ համակարգերի և ենթակառուցվածքների ներդրման վրա կատարվելիք ծախսերը կունենան արդյունավետության նվազ մակարդակ՝ պայմանավորված այն հանգամանքով, որ օպտիմալ ՏՏ համակարգերի ներդրումը պահանջում է օպտիմալ շենքային պայմանների առկայություն։ 
Միջնաժամկետ հեռանկարում դատարանների շենքերում չեն վերացվի այն խոչընդոտները և անհարմարությունները, որոնք խանգարում են դատարանների կողմից արդարադատության արագ և արդյունավետ իրականացմանը։ Նկարագրված անվտանգային ռիսկերը ոչ թե կլուծվեն ինստիտուցիոնալ մակարդակով, այլ՝ կշարունակեն կառավարվել ad hoc սկզբունքով՝ ըստ առաջացած կոնկրետ խնդրի։ Որոշ դատարանների շենքերում կարող են վնասվել արխիվները (անգամ ոչ շատ լուրջ ֆորսմաժորային իրավիճակի առաջացման դեպքում, օրինակ՝ ջրահեռացման խողովակի վնասվածք), ինչը խիստ բացասաբար կազդի քաղաքացիների կողմից համապատասխան տեղեկատվություն ստանալու և դրա հիման վրա իրենց իրավունքներն իրացնելու հնարավորության վրա։ 
Հատկապես ՀՀ մարզերում դատավորի կամ դատավորի օգնականի պաշտոնի զբաղեցման հեռանկարը կշարունակի մնալ էականորեն նվազ գրավիչ՝ համեմատած Երևան քաղաքում նույն պաշտոնի զբաղեցման հեռանկարի հետ, ինչը չի նպաստի մարզային դատարանների կողմից իրականացվող արդարադատության որակի բարձրացմանը։ 
Դատարանների շենքերը կշարունակեն չհամապատասխանել հասանելիության միջազգային չափանիշներին՝ առնվազն հաշմանդամություն ունեցող անձանց համար հասանելիության ապահովման տեսանկյունից։ </t>
  </si>
  <si>
    <t xml:space="preserve">Աուդիո-վիդեո դատական լսումների առկա հավելվածի (FEMIDA) բարելավում,  սարքավորումների ձեռքբերում  </t>
  </si>
  <si>
    <t>ՀԲ վարկ</t>
  </si>
  <si>
    <t xml:space="preserve">Ոչ մի փոփոխություն, սահմանափակ աջակցություն պետական բյուջեից
Շահագործման ներկայիս վատ պայմանները և ՏՀՏ ենթակառուցվածքների լուրջ բացերը չվերացվելու դեպքում ակնկալվում է ենթակառուցվածքների քայքայում, դատական ծառայությունների մատուցման մատչելիության, որակի և թափանցիկության վատթարացում, որակյալ կադրերի պակաս, տարբեր տարածաշրջաններում գտնվող դատարանների, հետևաբար՝ բնակչության նկատմամբ անհավասար մոտեցման պահպանում: </t>
  </si>
  <si>
    <t>Պետական բյուջեից հատկացվող աջակցություն առաջարկվող նախագծի համար
Նման աջակցությունը կլուծի ներկայիս ֆինանսական միջոցների բացակայության և ենթակառուցվածքներում, նորարարություններում և պահպանման գործում անբավարար ներդրումների հետ կապված խնդիրը։ Սակայն միայն ֆինանսական միջոցները չեն վերացնի կառավարման և ՏՀՏ հմտությունների սահմանափակումները: Միայն պետական բյուջեի վրա հույս դնելը կնշանակի հրաժարվել ակնկալվող վարկի շրջանակում Համաշխարհային բանկից խորհրդատվություն և տեխնիկական աջակցություն ստանալու հնարավորությունից, այդ թվում՝ ներդրումային ծրագրի մշակման, դատական համակարգի շենք-շինութունների ու ՏՀՏ ենթակառուցվածքների նորմերի մշակման,  դատարանների շենքերի կատարելագործված քարտեզի մշակման, դատական, կառավարման և ՏՀՏ ոլորտներում կարողությունների զարգացման և վերապատրաստումների ուղղությամբ տրամադրվող աջակացությունից:</t>
  </si>
  <si>
    <t>Այլընտրանք # 4</t>
  </si>
  <si>
    <t>Ձևավորել սեփական հնարավորությունները 
Որպես օրինակ կարող է դիտարկվել ՀՀ հարկային մարմինը, որը՝ ֆիզիկական և ՏՀՏ ենթակառուցվածքները բարելավելու նպատակով մշակել է իր սեփական հնարավորություններն ու համակարգերը։ Սա, ամենայն հավանականությամբ, զգալիորեն կբարձրացնի պահանջվող բյուջեն, քանի որ անհրաժեշտ կլինեն էական ներդրումներ այն ենթակառուցվածքներում, որոնք ներկայումս հասանելի չեն, ինչպիսիք են օրինակ՝ տվյալների կենտրոնները: Կպահանջվեն նաև զգալի ներդրումներ արդարադատության ոլորտում նոր կադրեր ներգրավելու համար։ Նման ներդրումների բացակայության պայմաններում զգալիորեն կհետաձգվի ծրագրի իրականացումը և դրանից ակնկալվող բարելավումների իրագործումը, որը, ըստ էության գոնե աաջիկա մի քանի տարիների ընթացքում կհանգեցնի նույն բացասական արդյունքին, ինչն ակնկալվում է Այլընտրանք #2-ի դեպքում:</t>
  </si>
  <si>
    <t>Միջոցառման շրջանակներում կտրամադրվի տեխնիկական ու խորհրդատվական աջակցություն դատարանների կառուցման և վերկառուցման, ինչպես նաև  ՏՀՏ ենթակառուցվածքների արդիականացման աշխատանքերի արդյունավետ իրականացման նպատակով, ինչի շահառուներն են դատական համակարգը՝ շուրջ 314 դատավոր և թվով 2616 աշխատակազմի ներկայացուցիչներ, ինչպես նաև ընդհանուր առմամբ արդարադատության ոլորտի շահառուները՝ արդարադատություն ստացող քաղաքացիները և բիզնեսը, պետական և տեղական ինքնակառավարման մարմինները, քննչական մարմինները, դատախազությունը, փաստաբանները, սնանկության կառավարիչները, նոտարները և այլն: ՏՀՏ հմտությունների և կառավարման ուղղությամբ վերապատրաստումներ կանցկացվեն ոլորտի՝ կառավարման գործառույթ իրականացնող պաշտոնյաների, դատավորների և դատարանների աշխատակազմի համար, աջակցություն կտրամադրվի որակյալ կադրերի պատրաստման և ներգրավման գործընթացին:</t>
  </si>
  <si>
    <t>Միջոցառման հիմնական նպատակն է դատական շենքերի՝ ժամանակակից միջազգային նորմերին ու ստանդարտներին համապատախան նոր դատական շենքերի կառուցման և հների վերակառուցման միջոցով արդարադատության որակի և արդյունավետության բարելավում, բոլոր քաղաքացիների համար հասանելիության բարելավում՝ շահառուների առանձին խմբերի այդ թվում՝ հաշմանդամ քաղաքացիների պահանջները հաշվի առնող շինարարական լուծումներ կիրառելու միջոցով: ՏՀՏ ենթակառուցվածքների առաջարկվող ամրապնդումը կվերացնի այն խոչընդոտները, որոնք ներկայումս խանգարում են էլեկտրոնային արդարադատության լիարժեք օգտագործմանը, ինչ իր հերթին կօգնի ապահովել շահառռւ քաղաքացիների և իրավաբանական անձանց համար տեղեկատվության թափանցիկությունն ու հասանելիությունը: Նախագծի իրականացումը կլուծի հետևյալ խնդիրները.
•	դատարաննների անհավասար շենքային պայմաններ
•	որակյալ կադրերի անհավասար բաշխվածություն
•	դատական գործընթացների անհարկի ձգձգումներ՝ ՏՀՏ խափանումների պատճառով
•	հաշմանդամություն ունեցող անձանց համար առկա խոչընդոտներ
•	վտանգավոր աշխատանքային պայմաններ
•	խոնավության, հրդեհի վտանգի տակ գտնվող արխիվներ
•	շենքերի պահպանման ծախսարդյունավետ կառուցակարգի բացակայություն:
Վերոնշյալ խնդիրների լուծումը կհանգեցնի դատարանների շենքերում՝ տեղում շոշափելի փոփոխությունների, մատչելիության, արդյունավետության և թափանցիկության բարելավմանը:</t>
  </si>
  <si>
    <t>Միջոցառման հիմնական նպատակն է ապահովել դատական շենքերի կառուցման և վերակառուցման, ինչպես նաև ՏՀՏ ենթակառուցվածքի արդիականացման աշխատանքների արդյունավետ իրականացումը միջազգային չափանիշներին և ժամանակակից պահանջներին համապատասխան, ինչպես նաև ստեղծված ու արդիականացված ենթակառուցվածքների արդյունավետ ներդրումը, շահագործումը և կիրառումը: Սահմանելով դատարանների ֆիզիկական ու ՏՀՏ ենակառուցվածքների միասնական ու ժամանակակից պահանջներին համապատասխանող նորմեր և իրականացնելով վերապատրաստումներ կառավարման, ՏՀՏ հմտությունների ու մասնագիտական ոլորտներում, բացի վերը նշված անմիջական արդյունքից, կարելի է նաև ապահովել մեկ այլ, ավելի հեռահար նպատակի իրագործումը, այն է՝ ապահովել միասնական պայմաններ  ՀՀ ողջ տարածքում արդարադատության իրականացման համար՝ ակախ օգտաործողի գտնվելու վայրից</t>
  </si>
  <si>
    <t>Դատական համակարգի ֆիզիակական ենակառուցվածքների համար ժամանակակից պահանջներին համապատասխանող նորմերի մշակումը կօգնի հասցեագրել կլիմայի փոփոխության հետևանքների մեղմացման, ռեսուրսների ռացիոնալացման, կլիմայի պատշաճ ներքին վերահսկման, նյութերի և շինությունների երկարակեցության հետ կապված հասարակության ձգտումները՝ հետագայում դրանից օգտվողների հարմարավետությունը խթանելու նպատակ հետապնդելով։ Պատշաճ ջեռուցման, օդափոխության և օդորակման համակարգերը, էլեկտրանախագծման խելացի լուծումները կապահովեն  էներգիայի խնայողություն և ածխածնի արտանետումների կրճատում։ Ածխաջրածիններից հրաժարվելու մեթոդների կիրառությունը, ինչպիսիք են երկրաջերմային էներգիայի միջոցով ջեռուցումը, ջերմամեկուսացման առաջադեմ լուծումները, ցածր ճառագայթող լուսավոությունը, արևային էներգիան և ջրի ռացիոնալ օգտագործումն ու հավաքումը դատարանների շենքերի «կլիմայական ազդեցությունը» նվազեցնելու այլ միջոցներ են։</t>
  </si>
  <si>
    <t>Միջոցառման չհաստատման դեպքում դժվար կլինի երաշխավորել դատական համակարգի ֆիզիկական և ՏՀՏ ենթակառուցվածքների ծախսարդյունավետ ու նախատեսված ժամկետներում իրականացումը, կլիմայի փոփոխության հետևանքների մեղմացման, ռեսուրսների ռացիոնալացման, կլիմայի պատշաճ ներքին վերահսկման, նյութերի և շինությունների երկարակեցության հետ կապված հասարակության ձգտումների, ինչպես նաև դատաիրավական համակարգում աշխատող անձանց առողջությանն ու անվտանգությանը սպառնացող հնարավոր վտանգների պատշաճ հասցեագրումը, ՛ժամանակակից ստանդարտներով դատարաններ՛ ծրագրից ակնկալվող արդյունքների ու օգուտների իրագործումը: Տեխնիկական գիտելիքների ու հմտությունների որոշակի բացերի պատճառով հնարավոր են ինչևինչ ոչ օպտիմալ լուծումներ և ռեսուրսների վատնում</t>
  </si>
  <si>
    <t>Միջոցառման շրջանակներում կիրականացվի՝
1)	Դատական համակարգի ենթակառուցվածքներին /այդ թվում՝ ՏՀՏ ենթակառուցվածքին/ և կահավորմանը վերաբերող նորմատիվ պահանջների սահմանում, որոնք հիմնված կլինեն միջազգային լավագույն փորձի վրա, հաշվի կառնեն արդյունավետ ՏՏ համակարգերի և ենթակառուցվածքների ներդրման համար անհրաժեշտ պահանջները և ֆունկցիոնալ տեսանկյունից կտարբերվեն այլ պետական մարմինների կողմից օգտագործվող շենքերի համար նախատեսված ճարտարապետաշինարարական նորմերից,
2)	ՀՀ բոլոր դատարանների շենքերի մասնագիտացված գույքագրման իրականացում,
3)	Դատարանների տեղակայվածության ուսումնասիրություն և նոր՝ առավել արդյունավետ քարտեզի որոշում՝ ծառայությունների մատուցման և ծախսարդյունավետության բարելավման նպատակով, ինչը հիմնված կլինի դատարանում քննվող գործերի և ծանրաբեռնվածության համակցված գնահատման, ապագայում քննվող գործերի և ծանրաբեռնվածության գնահատման, բնակչության տվյալների, սոցիալ-տնտեսական գործոնների, տարածքի հատակագծման վրա՝ ներառյալ սեյսմիկ ակտիվության ռիսկերը, տրանսպորտի, դատական ծառայությունների մատչելիության և ֆիզիկապես հասանելի լինելու գործոնները:
4)	Գործող դատարանների շենքերի՝ նոր ստանդարտներին համապատասխանեցման հնարավորության և նպատակահարմարության գնահատում,
5)	Դատաիրավական համակարգի կապիտալ ներդրումների հեռանկարային ծրագրի (ԿՆԾ) մշակում, որը կհեշտացնի Ֆինանսների նախարարության հետ բյուջեի պլանավորման համակարգումը և նոր ենթակառուցվածքների ստեղծման և պահպանման համար հատկացումները՝ թույլ տալով բարձրացնել ներդրումների ծախսարդյունավետությունը                                                                                                                                                                                                                                                                                                                                                                                                                                                                                                                                                            6)	Շինարարական աշխատանքների որակի վերահկողութանը աջակցելու նպատակով՝ անկախ մոնիտորինգի իրականացում, այսպիսով ԱՆ, Դատական դեպարտամենտի առկա կարողությունների համալրում
7)	ՏՀՏ ենթակառուցվածքների կառավարման և կիրառման գործընթացների ու գործիքների կատարելագործում և մշակում, Դատական համակարգի մատչելիության և արդյունավետության ուժեղացման համար ժամանակակից ՏՀՏ գործիքներում թիրախային ներդրումների իրականացում, ոլորտի ներկայացուցիչների /դատավորներ,  դատարանների անձնակազմեր և այլն/ ՏՏ վերապատրաստում
8)	Կառավարման հմտությունների ամրապնդում՝ «դատական համակարգի ռեբրենդինգ» (Դատական իշխանության կառավարման հմտությունների ուժեղացում, աջակցություն դատական իշխանության «ռեբրենդինգին»՝ մարդկային ռեսուրսների բարելավված կառավարման և կարողությունների զարգացման միջոցով և աջակցություն որակյալ կադրերի պատրաստման և ներգրավման գործընթացին)</t>
  </si>
  <si>
    <t>ժամկետ</t>
  </si>
  <si>
    <t>Ոլորտի ներկայացուցիչների /դատավորներ,  դատարանների անձնակազմեր և այլն/ ՏՏ վերապատրաստում</t>
  </si>
  <si>
    <t xml:space="preserve">Աջակցություն որակյալ կադրերի պատրաստման և ներգրավման գործընթացին </t>
  </si>
  <si>
    <t>Ձևավորել սեփական հնարավորությունները 
Սա, ամենայն հավանականությամբ, զգալիորեն կբարձրացնի պահանջվող բյուջեն, քանի որ անհրաժեշտ կլինեն էական ներդրումներ այն ենթակառուցվածքներում, որոնք ներկայումս հասանելի չեն, ինչպիսիք են օրինակ՝ տվյալների կենտրոնները: Կպահանջվեն նաև զգալի ներդրումներ արդարադատության ոլորտում նոր կադրեր ներգրավելու համար։ Նման ներդրումների բացակայության պայմաններում զգալիորեն կհետաձգվի ծրագրի իրականացումը և դրանից ակնկալվող բարելավումների իրագործումը, որը, ըստ էության գոնե աաջիկա մի քանի տարիների ընթացքում կհանգեցնի նույն բացասական արդյունքին, ինչն ակնկալվում է Այլընտրանք #2-ի դեպքում:</t>
  </si>
  <si>
    <t>Միջոցառման շրջանակներում նախատեսվում է ծրագրի կառավարման, համակարգման, գնահատման, իրազեկման ու հաղորդկցման ծառայությունների մատուցում ՀԲ տեխնիկական աջակցության միջոցներով: ՛Ժամանակակից ստանդարտներով դատարաններ՛ ծրագրի իրականացման նպատակով: Այս միջոցառումը ուղղակիորեն առնչվում է նշված,ծրագրին իր ամբողջ ծավալով՝ նրա իրականացման ողջ ժամանակահտվածի ընթացքում: Ծրագրի շահառուներն են ՛Ժամանակակից ստանդարտներով դատարաններ՛ ծրագրի շահառուները՝ շուրջ 314 դատավոր և թվով 2616 աշխատակազմի ներկայացուցիչներ, ինչպես նաև ընդհանուր առմամբ արդարադատության ոլորտի շահառուները՝ արդարադատություն ստացող քաղաքացիները և բիզնեսը, պետական և տեղական ինքնակառավարման մարմինները, քննչական մարմինները, դատախազությունը, փաստաբանները, սնանկության կառավարիչները, նոտարները և այլն:</t>
  </si>
  <si>
    <t xml:space="preserve">Միջոցառման նպատակն է ապահովել ՛Ժամանակակից ստադարտներով դատարաններ՛ ծրագրի արդյունավետ իրականացումը: </t>
  </si>
  <si>
    <t>ՀԲ տեխնիկական աջակցությամբ ծրագրի կառավարումը և իրականացումը կօգնի ապահովել ՛Ժամանակակից ստանդարտներով դատարանների՛ այնպիսի լուծումներ, որոնք կապահովեն կլիմայի փոփոխության հետևանքների մեղմացման, ռեսուրսների ռացիոնալացման, կլիմայի պատշաճ ներքին վերահսկման, նյութերի և շինությունների երկարակեցության հետ կապված հասարակության ձգտումների հասցեագրումը, պատշաճ ջեռուցման, օդափոխության և օդորակման համակարգերի ընտրության, էլեկտրանախագծման խելացի լուծումների ապահովումը և ահԱծխաջրածիններից հրաժարվելու մեթոդների կիրառությունը, ինչպիսիք են երկրաջերմային էներգիայի միջոցով ջեռուցումը, ջերմամեկուսացման առաջադեմ լուծումները, ցածր ճառագայթող լուսավոությունը, արևային էներգիան և ջրի ռացիոնալ օգտագործումն ու հավաքումը դատարանների շենքերի «կլիմայական ազդեցությունը» նվազեցնելու այլ միջոցներ են։</t>
  </si>
  <si>
    <t xml:space="preserve">Միջոցառման շրջանակներում կիրականացվեն ՛Ժամանակակից ստանդարտներով դատարաններ՛ ծրագրի կառավարման, դրա իրականացման համար պահաջվող միջոցների, փորձագետների ու կատարող կազմակերպությունների ներգրավման, համակարգման, վերահսկողության, գնահատման և հաղորդակցման աշխատանքներ: Միջոցաումը իրականացվելու է ՀԲ տեխնիկակական աջակցությամբ: </t>
  </si>
  <si>
    <t>Այս միջոցառման իրականացումը կապահովի դատական համակարգի ֆիզիակական ու ՏՀՏ ենթկառուցվածքների արդիականացման միջոցառման արդյունավետ իրականացումը, կօգնի ապահովել արդարադատության իրականացման միասնական պայմաններ ՀՀ ողջ տարածքում՝ անկախ օգտագործողի գտնվելու վայրից</t>
  </si>
  <si>
    <t>Այս միջոցառումը կապահովի ՛Ժամանակակից ստանդարտներով դատարաններ ՛ ծրագրի արդյունավետ իրականացումը</t>
  </si>
  <si>
    <t>Հնարավոր չի լինի օգտվել նմանատիպ ծրագրեր իրականացնելու՝ ՀԲ հարուստ փորձառությունից և նրանց հասանելի մարդկային և այլ ռեսուրսներից, հնարավորի ծրագրի թերի կատարում</t>
  </si>
  <si>
    <t xml:space="preserve">Տեխնիկական և խորհրդատվական աշխատանքները իրականացնել առանց ՀԲ աջակցությունը ներգրավելու, ներկայումս ոլորտի պետական մարմիններում առկա մարդկային ռեսուրսների և գործառույթների շրջանակում 
Պետական համակարգում ներկայումս առկա գիտելիքների ու փորձառության որոշակի բացերի պատճառով այս այլընտրանքը կարող է առաջացնել լուրջ դժվարություններ՝ ծրագրի իրականացման օպտիմալ լուծումների կիրառման, աշխատանքների որակի և ծրագրի արդյունավետությունը ապահովելու տեսանկյունից: </t>
  </si>
  <si>
    <t xml:space="preserve">Ծրագրի կառավարման աշխատանքները իրականացնել առանց ՀԲ աջակցությունը ներգրավելու, ներկայումս ոլորտի պետական մարմիններում առկա մարդկային ռեսուրսների և գործառույթների շրջանակում 
Պետական համակարգում ներկայումս առկա գիտելիքների ու փորձառության որոշակի բացերի պատճառով այս այլընտրանքը կարող է առաջացնել լուրջ դժվարություններ՝ ծրագրի իրականացման օպտիմալ լուծումների կիրառման, աշխատանքների որակի և ծրագրի արդյունավետությունը ապահովելու տեսանկյունից: </t>
  </si>
  <si>
    <t xml:space="preserve">Քառակուսի մետր </t>
  </si>
  <si>
    <t>Ժամանակակից չափանիշներին և պահանջներին համապատասխան կառուցված և վերակառուցված՝ դատարանների շենքերի և շինութունների ընդհանուր տարածքը (կուտակային)</t>
  </si>
  <si>
    <t>20000*</t>
  </si>
  <si>
    <t>տոկոս</t>
  </si>
  <si>
    <t>Դատական ՏՀՏ ենթակառուցվածքի թվայնացում</t>
  </si>
  <si>
    <t>օր</t>
  </si>
  <si>
    <t>դեկտեմբեր</t>
  </si>
  <si>
    <t>Մշակել դատարանների շենքերի միասնական ստանդարտներ /ճարտարապետաշինարարական նորմեր, դատարանի տիպային մոդել, դատարանների շենքերի արդյունավետ քարտեզ</t>
  </si>
  <si>
    <t>Դատաիրավական համակարգի կապիտալ ներդրումների հեռանկարային ծրագրի (ԿՆԾ) մշակում</t>
  </si>
  <si>
    <t xml:space="preserve">Դատավորների և նրանց անձնակազմի ՏՏ վերապատրաստում </t>
  </si>
  <si>
    <t xml:space="preserve">Կառավարման հարցերում ոլորտի՝ կառավարող գործառույթ իրականացնող անձնակազմի վերապատրաստում  </t>
  </si>
  <si>
    <t xml:space="preserve">Կապիտալ ներդրումների ծրագրին համապատասխան՝ ընտրված դատական շենքների ու շինութունների կառուցում ու վերակառուցում </t>
  </si>
  <si>
    <t xml:space="preserve"> ՈՉ ՖԻՆԱՆՍԱԿԱՆ ԱԿՏԻՎՆԵՐԻ ԳԾՈՎ ԾԱԽՍԵՐ</t>
  </si>
  <si>
    <t xml:space="preserve"> ՀԻՄՆԱԿԱՆ ՄԻՋՈՑՆԵՐ</t>
  </si>
  <si>
    <t xml:space="preserve"> ՇԵՆՔԵՐ ԵՎ ՇԻՆՈՒԹՅՈՒՆՆԵՐ</t>
  </si>
  <si>
    <t xml:space="preserve"> ՄԵՔԵՆԱՆԵՐ  ԵՎ  ՍԱՐՔԱՎՈՐՈՒՄՆԵՐ</t>
  </si>
  <si>
    <t xml:space="preserve"> - Վարչական սարքավորումներ</t>
  </si>
  <si>
    <t>Դատական համակարգի մատչելիության և արդյունավետության ուժեղացման համար ժամանակակից ՏՀՏ գործիքներում ընտրված ներդրումների իրականացում</t>
  </si>
  <si>
    <t xml:space="preserve"> ԱՅԼ ՀԻՄՆԱԿԱՆ ՄԻՋՈՑՆԵՐ</t>
  </si>
  <si>
    <t xml:space="preserve"> ԸՆԹԱՑԻԿ ԾԱԽՍԵՐ</t>
  </si>
  <si>
    <t xml:space="preserve"> ԾԱՌԱՅՈՒԹՅՈՒՆՆԵՐԻ  ԵՎ   ԱՊՐԱՆՔՆԵՐԻ  ՁԵՌՔԲԵՐՈՒՄ</t>
  </si>
  <si>
    <t xml:space="preserve"> Պայմանագրային այլ ծառայությունների ձեռքբերում</t>
  </si>
  <si>
    <t>Դատարանների շենքերի միասնական ստանդարտների մշակում/ճարտարապետաշինարարական նորմեր, դատարանի տիպային մոդել/</t>
  </si>
  <si>
    <t>Դատարանների շենքերի արդյունավետ քարտեզի մշակում</t>
  </si>
  <si>
    <t>Կապիտալ ներդրումների հեռանկարային պլանի մշակում</t>
  </si>
  <si>
    <t>Վերահսկողության որակի բարձրացում և ԱՆ, Դատական դեպարտամենտի առկա կարողությունների համալրում՝ երրորդ կողմի մոնիտորինգի միջոցով</t>
  </si>
  <si>
    <t>Բնապահպանական և սոցիալական երաշխիքների կիրառում</t>
  </si>
  <si>
    <t>Բաղադրիչ 1. ՀՀ դատական ենթակառուցվածքների արդիականացում և ստանդարտացում</t>
  </si>
  <si>
    <t>Բաղադրիչ 2. Դատական ՏՀՏ ենթակառուցվածքների արդիականացում</t>
  </si>
  <si>
    <t>Այս միջոցառումը կապահովի ''Ժամանակակից ստանդարտներով դատարաններ'' ծրագրի արդունավետ և ժամանակին իրականացումը և ծրագրի մուս միջոառումներով նախատեսված արդունքները</t>
  </si>
  <si>
    <t>Դատական ՏՀՏ ենթակառուցվածքի կառավարման և սպասարկման ստանդարտների մշակում</t>
  </si>
  <si>
    <t>Բաղադրիչ 3. Կառավարման հմտությունների ամրապնդում՝ «դատական համակարգի ռեբրենդինգ»</t>
  </si>
  <si>
    <t>Դատական իշխանության կառավարման հմտությունների ուժեղացում</t>
  </si>
  <si>
    <t>Աջակցություն դատական իշխանության «ռեբրենդինգին»՝ մարդկային ռեսուրսների բարելավված կառավարման և կարողությունների զարգացման միջոցով</t>
  </si>
  <si>
    <t>Բաղադրիչ 3. Նախագծի կառավարում և համակարգում՝ ներառյալ մոնիթորինգ և գնահատում, ինչպես նաև հաղորդակցություն</t>
  </si>
  <si>
    <t>Նախագծի կառավարում և համակարգում</t>
  </si>
  <si>
    <t>Լրացուցիչ տեղեկութունները ներկայացվում են կից փաստաթղթերում</t>
  </si>
  <si>
    <t>Ժամանակակից չափանիշներին և պահանջներին համապատասխան կառուցված և վերակառուցված՝ դատարանների շենքերի և շինութունների ընդհանուր տարածքը հաշվարկելիս հաշվի է առնվել, որ նախագծի իրականացման առաաջին տարիներին որպես առաջնահերթություն դիտարկվում է Երևան քաղաքի առաջին ատյանի ընդհանուր իրավասության քրեական դատարանը՝ Հրաչյա Աճառյան փողոցի 31 հասցե տեղափոխելու վերաբերյալ Դատական դեպարտամենտի տեսլականը:  Նախտեսվում է դատարանը 4 նստավայրերի (Կենտրոն (Տիգրան Մեծի 23/1), Ավան (Գյուլիքեխվյան 20), Շենգավիթ (Արշակունյաց 24/1) և Աջափնյակ-1 (Նազարբեկյան 40) նստավայրերը) փոխարեն տեղակայել 1 նստավայրում՝ Աճառյան 31 հասցեում, ինչի արդյունքում դատարանը կունենա 1 գրասենյակ («մեկ պատուհան» հայեցակարգով)Այլ լրացուցիչ տեղեկութունները ներկայացվում են կից փաստաթղթերում: Կառավարության որոշմամբ՝ Հրաչյա Աճառյան 31 հասցեում գտնվող 7 հարկանի շենքի՝ շուրջ 7800 քմ մակերեսով տարածքից՝ 4240 քմ տարածքը՝ նկուղն ու 2-5-րդ հարկերը, և նույնանուն փողոցի 37/23 հասցեում գտնվող շուրջ 6000 քմ հողամասը ամրացվել է Դատական դեպարտամենտի հաշվեկշռին։ Այլ Լրացուցիչ տեղեկութունները ներկայացվում են կից փաստաթղթերում:</t>
  </si>
  <si>
    <t>Շինարարական աշխատանքների ֆինանսավորում պետական բյուջեի հաշվին՝ վարկային միջոցներով ֆինանսավորելով միայն տեխնիկական աջակցութան և ծրագրի կառավարման աշխատանքները
Հաշվի առնելվով պետական բուջեի սուղ հնարավորությունները՝ այս այլընտրանքի դեպքում ծագում է ծրագրի թերֆինանսավորման կամ ֆինանսավորման և, հետևաբար, ծրագրի իրակաացման հարցում հետաձգումներ, ինչը կարող է բաասաբար ազդել արդունքների վրա:</t>
  </si>
  <si>
    <t xml:space="preserve">Ժամանակակից ստանդարտներով դատարաններ </t>
  </si>
  <si>
    <t>Դիտարկվել է ծրագրի միջոցառումները ՀՀ բարձրագույն դատական խորհրդի ՛Դատական իշխանության գործունեության ապահովում և իրականացում՛ ծրագրում (1080)   ներառելու տարբերակը, սակայն որոշվել է ՀԲ վարկային ողջ ծրագիրը ներկայացնել որպես առանձին ծրագիր՝ իր միջոցառումներով: Սա կապահովի ՀԲ վարկային ծրագրի առավել թափանցիկ ներկայացումը. ա) Ծրագրին հատկացվող գումարը կարող է ներկայացվել մեկ միասնական տողով, ինչը հնարավոր չի լինի վարկային ծրագրի միջոցառումները այլ ծրագրի միջոցառումների հետ ներառելու դեպքում, բ) Հնարավոր կլինի միջոցառումների անվանումները ներկայացնել սեղմ, որովհետև հարկ չի լինի յուրաքանչուր միջոցառման համար նշել, որ այն իրականացվում է ՛Ժամանակակից ստանդարտներով դատարաններ՛ վարկային ծրագրի շրջանակներում. ինքընստինքյան հասկանալի կլինի, որ դրանք նշված ծրագրի բաղադրիչներն են գ) ոչ շարունակական խոշոր կապիտալ ծախսերի գումարները ներառելու պատճառով չի խաթարվի ՛Դատական իշխանության գործունեության ապահովում և իրականացում՛ ծրագրի բնականոն ծախսերի դինամիկայի թափանցիկությունը, վարկային ծրագրի իրականացման արդյունքում ՛Դատական իշխանության գործունեության ապահովում և իրականացում՛ ծրագրում ծախսային տնտեսումներ ունենալու դեպքում այդ տնտեսումները կլինեն ավելի տեսանելի և թափանցիկ՝ հեշտացնելով համապատասխան վերլուծությունների իրականացումը և վերջապես դ) Ծրագիրը նպատակահարմար է ներկայացնել ՀՀ Արդարադատության նախարարության բյուջեում, որպես համակարգող մարմին</t>
  </si>
  <si>
    <t xml:space="preserve"> ՀՀ արդարադատության նախարարություն</t>
  </si>
  <si>
    <t>ՀՀ բարձրագույն դատական խորհուրդ, ՀՀ դատական դեպարտամենտ</t>
  </si>
  <si>
    <t>Դատարաների և նրանց ՏՀՏ ենթակառուցվածքերի արդիականացում</t>
  </si>
  <si>
    <t xml:space="preserve">Խորհրդատվական և կարողությունների զարգացման ծառայությունների մատուցում </t>
  </si>
  <si>
    <t xml:space="preserve">Ծրագրի կառավարման և համակարգման ծառայույունների մատուցում </t>
  </si>
  <si>
    <t xml:space="preserve">Բնակչության և դատարանների օգտվողների առավել գոհունակություն դատական ծառայությունների արդյունավետության մակարդակից </t>
  </si>
  <si>
    <t>բնակչություն՝ 41%, դատարանից օգտվողներ՝ 60%</t>
  </si>
  <si>
    <t>բնակչություն՝ 50%, դատարանից օգտվողներ՝ 65%</t>
  </si>
  <si>
    <t>բնակչություն՝ 60%, դատարանից օգտվողներ՝ 70%</t>
  </si>
  <si>
    <t>Առաջին ատյանի դատարանում գործերի լուծման տոկոսը</t>
  </si>
  <si>
    <t xml:space="preserve">ՀՀ բնակչություն, ում հասանելի կլինեն դատարանների՝ հարամարավետ, ժամանակակից չափանիշներին և պահանջներին համապատասխանող, շրջակա միջավայրի ազդեցության և կլիմայի փոփոխության իմաստով խնայող և խելացի լուծումներով դատական ենթակառուցվածքներ </t>
  </si>
  <si>
    <t>հուլիս</t>
  </si>
  <si>
    <t>Միջոցառման շրջանակներում իրականացնվելու է դատարանների շենքների և շինությունների կառուցում և վերակառուցում՝ միջազգային ժամանակակից ստանդարտներին համապաասխան, ինչպես նաև ՏՀՏ ենթակառուցվածքների արդիականացման համար սարքավորումների ձեռքերում: Նախագծի իրականացման աշխարհագրությունն ընդգրկելու է ինչպես Երևան քաղաքը, այնպես էլ ՀՀ բոլոր մարզերը, ինչի համատեքստում նախատեսվում է իրականացնել դատարանների նոր շենքերի կա¬ռուցում և/կամ վերակառուցում։ Ընդհանուր ծրագրի շահառուներն են դատական համակարգը՝ շուրջ 314 դատավոր և թվով 2616 աշխատակազմի ներկայացուցիչներ, ինչպես նաև ընդհանուր առմամբ արդարադատության ոլորտի շահառուները՝ արդարադատություն ստացող քաղաքացիները և բիզնեսը, պետական և տեղական ինքնակառավարման մարմինները, քննչական մարմինները, դատախազությունը, փաստաբանները, սնանկության կառավարիչները, նոտարները և այլն: Միջոցառման շրջանակներում միջազգաին չափանիշներին կհամապատասխանեցվի ընդհանուր առմամբ 20000 քմ դատական շենքեր ու շինութուններ, այդ թվում՝ ՄԺԾԾ ժամանակահատվածում մոտ 13000 քմ: Որպես առաջնահերթություն դիտարկվում է Երևանի առաջին ատյանի քրեական դատարանի չորս նստավայրերի միավորումը մեկ հասցեում, միասնական պատուհան սկզբունքով: Մանրամասները երկայացված են 14-րդ՝ ՛՛Այլ անհրաժեշտ տեղեկատվություն և հիմնավորումներ՛՛ տողում , ինչպես նաև կից երկայացվող մյուս փաստաթղթերում:</t>
  </si>
  <si>
    <r>
      <t>Պետական մարմնի անվանումը</t>
    </r>
    <r>
      <rPr>
        <sz val="10"/>
        <color theme="1"/>
        <rFont val="GHEA Grapalat"/>
        <family val="3"/>
      </rPr>
      <t xml:space="preserve">՝ </t>
    </r>
    <r>
      <rPr>
        <vertAlign val="superscript"/>
        <sz val="10"/>
        <color theme="1"/>
        <rFont val="GHEA Grapalat"/>
        <family val="3"/>
      </rPr>
      <t/>
    </r>
  </si>
  <si>
    <r>
      <t>Նոր նախաձեռնությանն առնչվող այլ պետական մարմինների անվանումները</t>
    </r>
    <r>
      <rPr>
        <sz val="10"/>
        <color theme="1"/>
        <rFont val="GHEA Grapalat"/>
        <family val="3"/>
      </rPr>
      <t>՝</t>
    </r>
  </si>
  <si>
    <t>Արդարադատության նախարարություն</t>
  </si>
  <si>
    <t xml:space="preserve">Ծրագրի անվանումը՝ </t>
  </si>
  <si>
    <t>Թվային փոխակերպման գործընթացի իրականացում</t>
  </si>
  <si>
    <t xml:space="preserve">Ծրագրի դասիչը՝ </t>
  </si>
  <si>
    <t>2025 թվական</t>
  </si>
  <si>
    <t>Ծրագրի/ միջոցառման նախատեսվող ավարտը</t>
  </si>
  <si>
    <t>Միջոցառման անվանումը՝</t>
  </si>
  <si>
    <t>Միասնական թվային միջավայրի ձևավորում</t>
  </si>
  <si>
    <r>
      <t>Միջոցառման դասիչը</t>
    </r>
    <r>
      <rPr>
        <sz val="9"/>
        <color theme="1"/>
        <rFont val="GHEA Grapalat"/>
        <family val="3"/>
      </rPr>
      <t>՝</t>
    </r>
    <r>
      <rPr>
        <sz val="10"/>
        <color theme="1"/>
        <rFont val="GHEA Grapalat"/>
        <family val="3"/>
      </rPr>
      <t xml:space="preserve">    </t>
    </r>
  </si>
  <si>
    <t>Միջոցառման (պետության միջամտության) տեսակը՝</t>
  </si>
  <si>
    <r>
      <t>Նոր նախաձեռնության բնույթը</t>
    </r>
    <r>
      <rPr>
        <sz val="9"/>
        <color theme="1"/>
        <rFont val="GHEA Grapalat"/>
        <family val="3"/>
      </rPr>
      <t>՝</t>
    </r>
  </si>
  <si>
    <t>Ծախսային պարտավորության բնույթը</t>
  </si>
  <si>
    <t>Պարտադիր կամ հայեցողական  պարտավորությունների շրջանակը</t>
  </si>
  <si>
    <t>Պարտադիր պարտավորության շրջանակներում գործադիր մարմնի հայեցողական իրավասությունների շրջանակները</t>
  </si>
  <si>
    <t>Պարտադիր կամ հայեցողական պարտավորությունը սահմանող օրենսդրական հիմքերը</t>
  </si>
  <si>
    <t>Արդարադատության նախարարության համակարգմամբ իրականացվող թվայնացման բարեփոխումների շրջանակներում ներդրվող համակարգերը պահպանելու և հետագա արդյունավետ և շարունակական շահագործումն ապահովելու նպատակով անհրաժեշտ է ապահովել ամպային ենթակառուցվածքների առկայություն:</t>
  </si>
  <si>
    <t>ՀՀ կառավարության 2021 փետրվարի 11-ին N 183-Լ որոշում, ՀՀ կառավարության 2022 թվականի հուլիսի 21-ի N 1133-Լ որոշում</t>
  </si>
  <si>
    <t>Նպատակը</t>
  </si>
  <si>
    <t>Հաշվի առնելով ներկայումս սերվերային տնտեսության ծանրաբեռնվածության և տեխնիկական հագեցվածության հետ կապված առկա խնդիրները՝ նախաձեռնությունը նպատակ ունի  ապահովելու Արդարադատության նախարարության համակարգմամբ իրականացվող թվայնացման բարեփոխումների համատեքստում ներդրված և ներդրվող էլեկտրոնային համակարգերի համար ամպային ենթակառուցվածքներ:</t>
  </si>
  <si>
    <t xml:space="preserve">Նոր նախաձեռնության առնչությունը միջոլորտային(խաչվող) բնույթի քաղաքականության նպատակների հետ՝ </t>
  </si>
  <si>
    <t>Հաշվի առնելով առհասարակ թվայնացման բարեփոխումների միջոլորտային բնույթը, ինչպես նաև Արդարադատության նախարարության համակարգմամբ իրականացվող թվայնացման ծրագրերի առնչությունը մի շարք ոլորտների, այդ թվում՝ դատական համակարգ, նոտարական համակարգ, իրավաբանական անձանց պետական գրանցում, դատական ակտերի հարկադիր կատարում, հաշտարարություն, ազգային արխիվ և այլն, ամպային ենթակառուցվածքների նախատեսումը այս մասով առնչություն կունենա նշված բոլոր ոլորտներում թվայնացման գործընթացի արդյունավետության վրա:</t>
  </si>
  <si>
    <t>Տնտեսության իրական հատվածի աջակցության մասով նոր նախաձեռնությունների առնչությունը գործող իրավակարգավորումների հետ</t>
  </si>
  <si>
    <t>Սույն նախաձեռնության շրջանակներում առաջարկվում է ձեռք բերել ամպային ենթակառուցվածքներ, որպիսի միջոցառման վերջնական շահառուներն են լինելու այնպիսի էլեկտրոնային համակարգերի օգտատերերը, որոնք առնչվում են դատական համակարգին, նոտարական համակարգին, իրավաբանական անձանց պետական գրանցմանը, դատական ակտերի հարկադիր կատարմանը, հաշտարարությանը, ազգային արխիվին և այլն: Ակնկալվում է, որ գնման համապատասխան ընթացակարգերով հնարավոր կլինի մասնավոր մասնագիտացված կազմակերպությունների ներգրավմամբ ապահովել ամպային տեխնոլոգիաների կիրառումը էլեկտրոնային համակարգերի համար, այդ թվում՝ ամպային լուծմամբ տվյալների պահպանումը:</t>
  </si>
  <si>
    <t>Սույն նախաձեռնության իրականացման արդյունքում կապահովվեն էլեկտրոնային համակարգերի անխափան և ժամանակակից առաջատար թվային լուծումներին համահունչ պահպանումն ու շահագործումը: Նախաձեռնության իրականացման վերջնարդյունքում կապահովվի թվային արդիական միջավայր, որի ստեղծումը, համաձայն ՀՀ կառավարության 2021-2026 թվականների ծրագրի համաձայն, ունի ռազմավարական նշանակություն  Հայաստանի համար, քանի որ այն համարվում է կառավարման, արտադրության, առաջխաղացման արդյունավետ գործիք։</t>
  </si>
  <si>
    <r>
      <t>8. Նոր նախաձեռնությունը չֆինանսավորելու դեպքում ծագող խնդիրները</t>
    </r>
    <r>
      <rPr>
        <b/>
        <sz val="10"/>
        <color theme="1"/>
        <rFont val="GHEA Grapalat"/>
        <family val="3"/>
      </rPr>
      <t xml:space="preserve"> </t>
    </r>
  </si>
  <si>
    <t>Սույն նախաձեռնությունը չֆինանսավորելու դեպքում կարող են առաջանալ մի շարք խնդիրներ՝ հիմնականում կապված տվյալների հնարավոր կորստի կամ էլեկտրոնային համակարգերի գործունեության խափանման հետ՝ պայմանավորված ոչ ժամանակակից, ոչ բավարար քանակի, տեխնիկական մաշվածության կամ հագեցվածության պակաս ունեցող սերվերներում պահպանվելու հանգամանքով:</t>
  </si>
  <si>
    <t>Արդյունքային չափորոշիչները</t>
  </si>
  <si>
    <t>Առկա միջոցառումն ըստ էության միտված է միասնական թվային միջավայրի ձևավորվմանը, և սույն նախաձեռնությունը ևս ունի այդ ուղղվածությունը: Միևնույն ժամանակ, քանի որ Արդարադատության նախարարության համակարգմամբ իրականացվող թվայնացման բարեփոխումներն իրականացվում են նաև ՄԱԿ Կայուն զարգացման 16-րդ նպատակի շրջանակներում, մասնավորապես՝ զարգացնելու արդյունավետ, հաշվետու և թափանցիկ հաստատություններ, վերջնարդյունքում նախաձեռնությունը տեխնիկապես կնպաստի այս նպատակի պատշաճ իրացման գործընթացին:</t>
  </si>
  <si>
    <t xml:space="preserve">Պահանջվող ռեսուրսները </t>
  </si>
  <si>
    <t xml:space="preserve">Ֆինանսավորման աղբյուրը </t>
  </si>
  <si>
    <r>
      <t>Այլընտրանք # 2 (նվազագույն արդյունքների սցենար)</t>
    </r>
    <r>
      <rPr>
        <vertAlign val="superscript"/>
        <sz val="10"/>
        <color theme="1"/>
        <rFont val="GHEA Grapalat"/>
        <family val="3"/>
      </rPr>
      <t xml:space="preserve"> </t>
    </r>
  </si>
  <si>
    <t>ՀՀ արդարադատության նախարարության, Բարձր տեխնոլոգիական արդյունաբերության նախարարություն</t>
  </si>
  <si>
    <t>Բարձր տեխնոլոգիական արդյունքբերության նախարարություն</t>
  </si>
  <si>
    <t>Արդարադատության նախարարության համակարգմամբ իրականացվող թվայնացման բարեփոխումների շրջանակներում ներդրված համակարգերի արդյունավետ կառավարելու և թվայնացման ծրագրերը կառավարելու նպատակով անհրաժեշտ է ապահովել թվայնացման ծրագրերի և էլեկտրոնային համակարգերի կառավարման ծառայություններ:</t>
  </si>
  <si>
    <t>ՀՀ կառավարության 2022 թվականի հուլիսի 21-ի N 1133-Լ որոշում</t>
  </si>
  <si>
    <t>Հաշվի առնելով ներկայումս նախարարության ռեսուրսների սահմանափակվածությունը, և ըստ այդմ՝ էլեկտրոնային համակարգերի և թվայնացման ծրագրերի կառավարման հետ կապված մարտահրավերները՝ սույն նախաձեռնությունը նպատակ ունի ապահովելու մասնագիտացված կազմակերպության կողմից արդյունավետ կառավարման ապահովումը:</t>
  </si>
  <si>
    <t>Հաշվի առնելով առհասարակ թվայնացման բարեփոխումների միջոլորտային բնույթը, ինչպես նաև Արդարադատության նախարարության համակարգմամբ իրականացվող թվայնացման ծրագրերի առնչությունը մի շարք ոլորտների, այդ թվում՝ դատական համակարգ, նոտարական համակարգ, իրավաբանական անձանց պետական գրանցում, դատական ակտերի հարկադիր կատարում, հաշտարարություն, ազգային արխիվ և այլն, էլեկտրոնային համակարգերի և թվայնացման ծրագրերի կառավարման ծառայությունների ձեռքբերումը այս մասով առնչություն կունենա նշված բոլոր ոլորտներում թվայնացման գործընթացի արդյունավետության վրա:</t>
  </si>
  <si>
    <t>Սույն նախաձեռնության շրջանակներում առաջարկվում է Արդարադատության նախարարության համակարգմամբ իրականացվող թվայնացման բարեփոխումների շրջանակներում ներդրված էլեկտրոնային համակարգերի և ընթացիկ թվայնացման ծրագրերի կառավարումը պատվիրակել մասնավոր մասնագիտացված կազմակերպության, որպիսի միջոցառման վերջնական շահառուներն են լինելու այնպիսի էլեկտրոնային համակարգերի օգտատերերը, որոնք առնչվում են դատական համակարգին, նոտարական համակարգին, իրավաբանական անձանց պետական գրանցմանը, դատական ակտերի հարկադիր կատարմանը, հաշտարարությանը, ազգային արխիվին և այլն: Ակնկալվում է, որ գնման համապատասխան ընթացակարգերով հնարավոր կլինի մասնավոր մասնագիտացված կազմակերպությունների ներգրավմամբ ապահովել համակարգերի և ծրագրերի արդյունավետ կառավարումը:</t>
  </si>
  <si>
    <t>Սույն նախաձեռնության իրականացման արդյունքում կապահովվեն էլեկտրոնային համակարգերի անխափան և ժամանակակից առաջատար թվային լուծումներին համահունչ պահպանումն ու շահագործումը, ինչպես նաև թվայնացման ծրագրերի պրոֆեսիոնալ կառավարումը, որը վերջնարդյունքում կնպաստի էլեկտրոնային պատշաճ համակարգերի առկայությանը: Նախաձեռնության իրականացման վերջնարդյունքում կապահովվի թվային արդիական միջավայր, որի ստեղծումը, համաձայն ՀՀ կառավարության 2021-2026 թվականների ծրագրի համաձայն, ունի ռազմավարական նշանակություն Հայաստանի համար, քանի որ այն համարվում է կառավարման, արտադրության, առաջխաղացման արդյունավետ գործիք։</t>
  </si>
  <si>
    <t>Սույն նախաձեռնությունը չֆինանսավորելու դեպքում կարող են առաջանալ խնդիրներ՝ կապված անբավարար տեխնիկական և մարդկային ռեսուրսների պայմաններում թվայնացման ծրագրերի ոչ արդյունավետ կառավարման, ներդրված համակարգերի ոչ պատշաճ գործունեության հետ:</t>
  </si>
  <si>
    <t xml:space="preserve">Արդյունքային չափորոշիչները </t>
  </si>
  <si>
    <t>ՀՀ արդարադատության նախարարություն</t>
  </si>
  <si>
    <t xml:space="preserve">2024թ. </t>
  </si>
  <si>
    <t>2026թ․</t>
  </si>
  <si>
    <t>Հարկադիր կատարման ծառայություններ</t>
  </si>
  <si>
    <t>հատ</t>
  </si>
  <si>
    <t xml:space="preserve"> Հարկադիր կատարման ենթակա ակտերի կատարումն ապահովող ծառայության շենքային պայմանների ապահովում</t>
  </si>
  <si>
    <t>շենքային պայմանների ապահովում</t>
  </si>
  <si>
    <t>Երևան քաղաքի Թևոսյան փողոցի թիվ 4 հասցեում Հարկադիր կատարումն ապահովող ծառայության նոր ավտոկայանատեղիի կառուցում, առկա շինության վերակառուցում</t>
  </si>
  <si>
    <t>Շենքերի և շինությունների շինարարություն</t>
  </si>
  <si>
    <t>Հարկադիր կատարումն ապահովող ծառայության նոր ավտոկայանատեղիի կառուցում,, առկա շինության վերակառուցում/հիմնանորոգում</t>
  </si>
  <si>
    <t>Ծառայության կողմից առգրավված տրանսպորտային միջոցների ապահովում տեղակայում</t>
  </si>
  <si>
    <t>Հայաստանի Հանրապետության կառավարության 17.06.2022 թվականի թիվ 890-Ա որոշման հիման վրա ք. Երևան, Թևոսյան 4 հասցեում գտնվող 1.08272 հա մակերեսով տարածքը և 1202.28 քառակուսի մետր մակերեսով շինությունները ամրացվել են Արդարադատության նախարարության Հարկադիր կատարումն ապահովող ծառայությանը՝ առգրավված տրանսպորտային միջոցները տեղափոխելու համար։Միջոցների բացակայության դեպքում հնարավոր չի լինի իրականացնել շինարարություն</t>
  </si>
  <si>
    <t>Հայաստանի Հանրապետության կառավարության 17.06.2022 թվականի թիվ 890-Ա որոշման հիման վրա ք. Երևան, Թևոսյան 4 հասցեում գտնվող 1.08272 հա մակերեսով տարածքը և 1202.28 քառակուսի մետր մակերեսով շինությունները ամրացվել են Արդարադատության նախարարության Հարկադիր կատարումն ապահովող ծառայությանը ։2023 թվականին  նշված տարածքի վերանորոգման նախագծանախահաշվային փաստաթղթերի կազզման համար հատկացվել է գումար։ քաղաքաշինության կոմիտեի  կողմից նախագիծը կազմվել է, շինարարության համար անհրաժեշտ 640 504․29 հազ․ դրամ, որից 350 000 հազ․ դրամի շինարարություն նախատեսվում է իրականացնել 2024 թվականին, իսկ մնացածը 2025 թվականին</t>
  </si>
  <si>
    <t>Վարչական սարքավորումներ</t>
  </si>
  <si>
    <t>Ոչ նյութական հիմնական միջոցներ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</si>
</sst>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1"/>
      <color theme="1"/>
      <name val="Calibri"/>
      <family val="2"/>
      <scheme val="minor"/>
    </font>
    <font>
      <b/>
      <sz val="12"/>
      <color theme="1"/>
      <name val="GHEA Grapalat"/>
      <family val="3"/>
    </font>
    <font>
      <vertAlign val="superscript"/>
      <sz val="12"/>
      <color theme="1"/>
      <name val="GHEA Grapalat"/>
      <family val="3"/>
    </font>
    <font>
      <sz val="10"/>
      <color theme="1"/>
      <name val="GHEA Grapalat"/>
      <family val="3"/>
    </font>
    <font>
      <vertAlign val="superscript"/>
      <sz val="10"/>
      <color theme="1"/>
      <name val="GHEA Grapalat"/>
      <family val="3"/>
    </font>
    <font>
      <sz val="14"/>
      <color theme="1"/>
      <name val="GHEA Grapalat"/>
      <family val="3"/>
    </font>
    <font>
      <i/>
      <sz val="10"/>
      <color theme="1"/>
      <name val="GHEA Grapalat"/>
      <family val="3"/>
    </font>
    <font>
      <b/>
      <i/>
      <sz val="12"/>
      <color theme="1"/>
      <name val="GHEA Grapalat"/>
      <family val="3"/>
    </font>
    <font>
      <i/>
      <sz val="9"/>
      <color theme="1"/>
      <name val="GHEA Grapalat"/>
      <family val="3"/>
    </font>
    <font>
      <sz val="8"/>
      <color theme="1"/>
      <name val="GHEA Grapalat"/>
      <family val="3"/>
    </font>
    <font>
      <sz val="9"/>
      <color theme="1"/>
      <name val="GHEA Grapalat"/>
      <family val="3"/>
    </font>
    <font>
      <b/>
      <sz val="10"/>
      <color theme="1"/>
      <name val="GHEA Grapalat"/>
      <family val="3"/>
    </font>
    <font>
      <b/>
      <sz val="9"/>
      <color theme="1"/>
      <name val="GHEA Grapalat"/>
      <family val="3"/>
    </font>
    <font>
      <sz val="11"/>
      <color theme="1"/>
      <name val="GHEA Grapalat"/>
      <family val="3"/>
    </font>
    <font>
      <b/>
      <vertAlign val="superscript"/>
      <sz val="10"/>
      <color theme="1"/>
      <name val="GHEA Grapalat"/>
      <family val="3"/>
    </font>
    <font>
      <vertAlign val="superscript"/>
      <sz val="9"/>
      <color theme="1"/>
      <name val="GHEA Grapalat"/>
      <family val="3"/>
    </font>
    <font>
      <sz val="11"/>
      <color rgb="FF000000"/>
      <name val="GHEA Grapalat"/>
      <family val="3"/>
    </font>
    <font>
      <sz val="9"/>
      <color indexed="81"/>
      <name val="Tahoma"/>
      <family val="2"/>
      <charset val="204"/>
    </font>
    <font>
      <b/>
      <sz val="9"/>
      <color indexed="81"/>
      <name val="Tahoma"/>
      <family val="2"/>
      <charset val="204"/>
    </font>
    <font>
      <sz val="8"/>
      <color rgb="FF000000"/>
      <name val="Tahoma"/>
      <family val="2"/>
    </font>
    <font>
      <sz val="11"/>
      <color rgb="FFFF0000"/>
      <name val="Calibri"/>
      <family val="2"/>
      <scheme val="minor"/>
    </font>
    <font>
      <sz val="9"/>
      <color rgb="FFFF0000"/>
      <name val="GHEA Grapalat"/>
      <family val="3"/>
    </font>
    <font>
      <sz val="11"/>
      <color theme="5"/>
      <name val="Calibri"/>
      <family val="2"/>
      <scheme val="minor"/>
    </font>
    <font>
      <sz val="10"/>
      <color theme="5"/>
      <name val="GHEA Grapalat"/>
      <family val="3"/>
    </font>
    <font>
      <sz val="10"/>
      <color theme="9"/>
      <name val="GHEA Grapalat"/>
      <family val="3"/>
    </font>
    <font>
      <b/>
      <sz val="11"/>
      <color rgb="FFFF0000"/>
      <name val="Calibri"/>
      <family val="2"/>
      <scheme val="minor"/>
    </font>
    <font>
      <sz val="10"/>
      <name val="GHEA Grapalat"/>
      <family val="3"/>
    </font>
    <font>
      <sz val="11"/>
      <name val="Calibri"/>
      <family val="2"/>
      <scheme val="minor"/>
    </font>
    <font>
      <sz val="10"/>
      <name val="GHEA Grapalat"/>
      <family val="2"/>
    </font>
    <font>
      <b/>
      <sz val="10"/>
      <name val="GHEA Grapalat"/>
      <family val="3"/>
    </font>
    <font>
      <sz val="10"/>
      <color rgb="FFFF0000"/>
      <name val="GHEA Grapalat"/>
      <family val="2"/>
    </font>
    <font>
      <b/>
      <sz val="10"/>
      <color rgb="FFFF0000"/>
      <name val="GHEA Grapalat"/>
      <family val="3"/>
    </font>
    <font>
      <sz val="9"/>
      <name val="GHEA Grapalat"/>
      <family val="3"/>
    </font>
  </fonts>
  <fills count="9">
    <fill>
      <patternFill patternType="none"/>
    </fill>
    <fill>
      <patternFill patternType="gray125"/>
    </fill>
    <fill>
      <patternFill patternType="solid">
        <fgColor rgb="FFD9D9D9"/>
        <bgColor indexed="64"/>
      </patternFill>
    </fill>
    <fill>
      <patternFill patternType="solid">
        <fgColor theme="9" tint="0.59999389629810485"/>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7"/>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
    <xf numFmtId="0" fontId="0" fillId="0" borderId="0"/>
  </cellStyleXfs>
  <cellXfs count="154">
    <xf numFmtId="0" fontId="0" fillId="0" borderId="0" xfId="0"/>
    <xf numFmtId="0" fontId="3" fillId="0" borderId="0" xfId="0" applyFont="1" applyAlignment="1">
      <alignment horizontal="left" vertical="top"/>
    </xf>
    <xf numFmtId="0" fontId="1" fillId="0" borderId="0" xfId="0" applyFont="1" applyAlignment="1">
      <alignment vertical="center"/>
    </xf>
    <xf numFmtId="0" fontId="9" fillId="2" borderId="1" xfId="0" applyFont="1" applyFill="1" applyBorder="1" applyAlignment="1">
      <alignment horizontal="center" vertical="center" wrapText="1"/>
    </xf>
    <xf numFmtId="0" fontId="3" fillId="0" borderId="4" xfId="0" applyFont="1" applyBorder="1" applyAlignment="1">
      <alignment horizontal="left" vertical="top"/>
    </xf>
    <xf numFmtId="0" fontId="1" fillId="0" borderId="0" xfId="0" applyFont="1" applyAlignment="1">
      <alignment horizontal="center" vertical="center"/>
    </xf>
    <xf numFmtId="0" fontId="3" fillId="0" borderId="0" xfId="0" applyFont="1" applyAlignment="1">
      <alignment horizontal="center" vertical="top"/>
    </xf>
    <xf numFmtId="0" fontId="11" fillId="0" borderId="0" xfId="0" applyFont="1" applyAlignment="1">
      <alignment vertical="center"/>
    </xf>
    <xf numFmtId="0" fontId="1" fillId="0" borderId="0" xfId="0" applyFont="1" applyAlignment="1">
      <alignment horizontal="left" vertical="center"/>
    </xf>
    <xf numFmtId="0" fontId="0" fillId="0" borderId="0" xfId="0" applyAlignment="1">
      <alignment horizontal="left"/>
    </xf>
    <xf numFmtId="0" fontId="11" fillId="0" borderId="0" xfId="0" applyFont="1"/>
    <xf numFmtId="0" fontId="10" fillId="4" borderId="1" xfId="0" applyFont="1" applyFill="1" applyBorder="1" applyAlignment="1">
      <alignment vertical="center" wrapText="1"/>
    </xf>
    <xf numFmtId="0" fontId="12" fillId="5" borderId="1" xfId="0" applyFont="1" applyFill="1" applyBorder="1" applyAlignment="1">
      <alignment horizontal="left" vertical="center"/>
    </xf>
    <xf numFmtId="0" fontId="10" fillId="0" borderId="0" xfId="0" applyFont="1" applyAlignment="1">
      <alignment vertical="center"/>
    </xf>
    <xf numFmtId="0" fontId="10" fillId="4" borderId="1" xfId="0" applyFont="1" applyFill="1" applyBorder="1" applyAlignment="1">
      <alignment horizontal="center" vertical="center" wrapText="1"/>
    </xf>
    <xf numFmtId="0" fontId="1" fillId="4" borderId="6" xfId="0" applyFont="1" applyFill="1" applyBorder="1" applyAlignment="1">
      <alignment horizontal="left" vertical="center"/>
    </xf>
    <xf numFmtId="0" fontId="10" fillId="5" borderId="1" xfId="0" applyFont="1" applyFill="1" applyBorder="1" applyAlignment="1">
      <alignment horizontal="left" vertical="center"/>
    </xf>
    <xf numFmtId="0" fontId="10" fillId="4" borderId="1" xfId="0" applyFont="1" applyFill="1" applyBorder="1" applyAlignment="1">
      <alignment vertical="top" wrapText="1"/>
    </xf>
    <xf numFmtId="0" fontId="10" fillId="5" borderId="1" xfId="0" applyFont="1" applyFill="1" applyBorder="1"/>
    <xf numFmtId="0" fontId="13" fillId="0" borderId="0" xfId="0" applyFont="1"/>
    <xf numFmtId="0" fontId="0" fillId="4" borderId="0" xfId="0" applyFill="1"/>
    <xf numFmtId="0" fontId="5" fillId="0" borderId="0" xfId="0" applyFont="1" applyAlignment="1">
      <alignment horizontal="left" vertical="top" wrapText="1"/>
    </xf>
    <xf numFmtId="0" fontId="5" fillId="0" borderId="0" xfId="0" applyFont="1" applyAlignment="1">
      <alignment horizontal="center" vertical="top" wrapText="1"/>
    </xf>
    <xf numFmtId="0" fontId="10" fillId="4" borderId="6" xfId="0" applyFont="1" applyFill="1" applyBorder="1" applyAlignment="1">
      <alignment horizontal="center" vertical="center" wrapText="1"/>
    </xf>
    <xf numFmtId="0" fontId="6" fillId="5" borderId="1"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0" fillId="5" borderId="1" xfId="0" applyFill="1" applyBorder="1"/>
    <xf numFmtId="0" fontId="3" fillId="5" borderId="1" xfId="0" applyFont="1" applyFill="1" applyBorder="1" applyAlignment="1">
      <alignment horizontal="center" vertical="top" wrapText="1"/>
    </xf>
    <xf numFmtId="0" fontId="3" fillId="5" borderId="2" xfId="0" applyFont="1" applyFill="1" applyBorder="1" applyAlignment="1">
      <alignment horizontal="center" vertical="top" wrapText="1"/>
    </xf>
    <xf numFmtId="0" fontId="0" fillId="5" borderId="1" xfId="0" applyFill="1" applyBorder="1" applyAlignment="1">
      <alignment horizontal="center"/>
    </xf>
    <xf numFmtId="0" fontId="3" fillId="4" borderId="1" xfId="0" applyFont="1" applyFill="1" applyBorder="1" applyAlignment="1">
      <alignment horizontal="center" vertical="top" wrapText="1"/>
    </xf>
    <xf numFmtId="0" fontId="10" fillId="4" borderId="1" xfId="0" applyFont="1" applyFill="1" applyBorder="1" applyAlignment="1">
      <alignment horizontal="left" vertical="center" wrapText="1"/>
    </xf>
    <xf numFmtId="0" fontId="1" fillId="5" borderId="1" xfId="0" applyFont="1" applyFill="1" applyBorder="1" applyAlignment="1">
      <alignment vertical="center"/>
    </xf>
    <xf numFmtId="0" fontId="10" fillId="4" borderId="6" xfId="0" applyFont="1" applyFill="1" applyBorder="1" applyAlignment="1">
      <alignment horizontal="left" vertical="center" wrapText="1" indent="1"/>
    </xf>
    <xf numFmtId="0" fontId="10" fillId="4" borderId="6" xfId="0" applyFont="1" applyFill="1" applyBorder="1" applyAlignment="1">
      <alignment horizontal="left" vertical="center" wrapText="1" indent="3"/>
    </xf>
    <xf numFmtId="0" fontId="9" fillId="6"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0" fillId="7" borderId="0" xfId="0" applyFill="1"/>
    <xf numFmtId="0" fontId="7" fillId="0" borderId="0" xfId="0" applyFont="1" applyAlignment="1">
      <alignment horizontal="center" vertical="center"/>
    </xf>
    <xf numFmtId="0" fontId="8" fillId="0" borderId="0" xfId="0" applyFont="1" applyAlignment="1">
      <alignment vertical="center" wrapText="1"/>
    </xf>
    <xf numFmtId="0" fontId="16" fillId="0" borderId="0" xfId="0" applyFont="1" applyAlignment="1">
      <alignment vertical="center"/>
    </xf>
    <xf numFmtId="49" fontId="12" fillId="5" borderId="1" xfId="0" applyNumberFormat="1" applyFont="1" applyFill="1" applyBorder="1" applyAlignment="1">
      <alignment horizontal="left" vertical="center"/>
    </xf>
    <xf numFmtId="0" fontId="16" fillId="0" borderId="0" xfId="0" applyFont="1"/>
    <xf numFmtId="0" fontId="10" fillId="5" borderId="1" xfId="0" applyFont="1" applyFill="1" applyBorder="1" applyAlignment="1">
      <alignment wrapText="1"/>
    </xf>
    <xf numFmtId="0" fontId="10" fillId="8" borderId="0" xfId="0" applyFont="1" applyFill="1" applyAlignment="1">
      <alignment horizontal="left" vertical="center" wrapText="1"/>
    </xf>
    <xf numFmtId="0" fontId="12" fillId="5" borderId="1" xfId="0" applyFont="1" applyFill="1" applyBorder="1" applyAlignment="1">
      <alignment horizontal="left" vertical="center" wrapText="1"/>
    </xf>
    <xf numFmtId="0" fontId="3" fillId="0" borderId="0" xfId="0" applyFont="1" applyAlignment="1">
      <alignment horizontal="left" vertical="top" wrapText="1"/>
    </xf>
    <xf numFmtId="0" fontId="22" fillId="0" borderId="0" xfId="0" applyFont="1"/>
    <xf numFmtId="0" fontId="23" fillId="0" borderId="0" xfId="0" applyFont="1" applyAlignment="1">
      <alignment horizontal="left" vertical="top"/>
    </xf>
    <xf numFmtId="0" fontId="21" fillId="4" borderId="6" xfId="0" applyFont="1" applyFill="1" applyBorder="1" applyAlignment="1">
      <alignment horizontal="center" vertical="center" wrapText="1"/>
    </xf>
    <xf numFmtId="0" fontId="20" fillId="0" borderId="0" xfId="0" applyFont="1"/>
    <xf numFmtId="0" fontId="3" fillId="5" borderId="1" xfId="0" applyFont="1" applyFill="1" applyBorder="1" applyAlignment="1">
      <alignment horizontal="left" vertical="top" wrapText="1" indent="2"/>
    </xf>
    <xf numFmtId="0" fontId="24" fillId="0" borderId="0" xfId="0" applyFont="1" applyAlignment="1">
      <alignment horizontal="center" vertical="top" wrapText="1"/>
    </xf>
    <xf numFmtId="0" fontId="25" fillId="0" borderId="0" xfId="0" applyFont="1"/>
    <xf numFmtId="0" fontId="27" fillId="0" borderId="0" xfId="0" applyFont="1"/>
    <xf numFmtId="0" fontId="10" fillId="4" borderId="8" xfId="0" applyFont="1" applyFill="1" applyBorder="1" applyAlignment="1">
      <alignment horizontal="center" vertical="center" wrapText="1"/>
    </xf>
    <xf numFmtId="0" fontId="28" fillId="0" borderId="1" xfId="0" applyFont="1" applyBorder="1" applyAlignment="1">
      <alignment horizontal="left" vertical="top" wrapText="1"/>
    </xf>
    <xf numFmtId="0" fontId="28" fillId="5" borderId="1" xfId="0" applyFont="1" applyFill="1" applyBorder="1" applyAlignment="1">
      <alignment horizontal="left" vertical="top" wrapText="1"/>
    </xf>
    <xf numFmtId="0" fontId="3" fillId="5" borderId="1" xfId="0" applyFont="1" applyFill="1" applyBorder="1" applyAlignment="1">
      <alignment horizontal="left" vertical="top" wrapText="1" indent="3"/>
    </xf>
    <xf numFmtId="0" fontId="26" fillId="5" borderId="1" xfId="0" applyFont="1" applyFill="1" applyBorder="1" applyAlignment="1">
      <alignment horizontal="center" vertical="top" wrapText="1"/>
    </xf>
    <xf numFmtId="0" fontId="30" fillId="5" borderId="1" xfId="0" applyFont="1" applyFill="1" applyBorder="1" applyAlignment="1">
      <alignment horizontal="left" vertical="top" wrapText="1"/>
    </xf>
    <xf numFmtId="0" fontId="11" fillId="5" borderId="1" xfId="0" applyFont="1" applyFill="1" applyBorder="1" applyAlignment="1">
      <alignment horizontal="left" vertical="top" wrapText="1"/>
    </xf>
    <xf numFmtId="0" fontId="11" fillId="5" borderId="1" xfId="0" applyFont="1" applyFill="1" applyBorder="1" applyAlignment="1">
      <alignment horizontal="left" vertical="top" wrapText="1" indent="1"/>
    </xf>
    <xf numFmtId="2" fontId="26" fillId="5" borderId="1" xfId="0" applyNumberFormat="1" applyFont="1" applyFill="1" applyBorder="1" applyAlignment="1">
      <alignment horizontal="center" vertical="top" wrapText="1"/>
    </xf>
    <xf numFmtId="0" fontId="29" fillId="5" borderId="1" xfId="0" applyFont="1" applyFill="1" applyBorder="1" applyAlignment="1">
      <alignment horizontal="left" vertical="top" wrapText="1"/>
    </xf>
    <xf numFmtId="2" fontId="29" fillId="5" borderId="1" xfId="0" applyNumberFormat="1" applyFont="1" applyFill="1" applyBorder="1" applyAlignment="1">
      <alignment horizontal="center" vertical="top" wrapText="1"/>
    </xf>
    <xf numFmtId="2" fontId="12" fillId="4" borderId="1" xfId="0" applyNumberFormat="1" applyFont="1" applyFill="1" applyBorder="1" applyAlignment="1">
      <alignment horizontal="center" vertical="center" wrapText="1"/>
    </xf>
    <xf numFmtId="2" fontId="12" fillId="5" borderId="7"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3" fillId="5" borderId="0" xfId="0" applyFont="1" applyFill="1" applyAlignment="1">
      <alignment horizontal="left" indent="2"/>
    </xf>
    <xf numFmtId="0" fontId="10" fillId="4" borderId="6" xfId="0" applyFont="1" applyFill="1" applyBorder="1" applyAlignment="1">
      <alignment horizontal="center" vertical="center" wrapText="1"/>
    </xf>
    <xf numFmtId="0" fontId="32" fillId="5" borderId="1" xfId="0" applyFont="1" applyFill="1" applyBorder="1" applyAlignment="1">
      <alignment wrapText="1"/>
    </xf>
    <xf numFmtId="0" fontId="10" fillId="5" borderId="6" xfId="0" applyFont="1" applyFill="1" applyBorder="1" applyAlignment="1">
      <alignment horizontal="left" vertical="center" wrapText="1"/>
    </xf>
    <xf numFmtId="0" fontId="12" fillId="8" borderId="1" xfId="0" applyFont="1" applyFill="1" applyBorder="1" applyAlignment="1">
      <alignment horizontal="left" vertical="center"/>
    </xf>
    <xf numFmtId="0" fontId="10" fillId="8" borderId="1" xfId="0" applyFont="1" applyFill="1" applyBorder="1" applyAlignment="1">
      <alignment horizontal="left" vertical="center"/>
    </xf>
    <xf numFmtId="0" fontId="26" fillId="5" borderId="2" xfId="0" applyFont="1" applyFill="1" applyBorder="1" applyAlignment="1">
      <alignment horizontal="left" vertical="top" wrapText="1"/>
    </xf>
    <xf numFmtId="0" fontId="26" fillId="5" borderId="1" xfId="0" applyFont="1" applyFill="1" applyBorder="1" applyAlignment="1">
      <alignment horizontal="left" vertical="top" wrapText="1"/>
    </xf>
    <xf numFmtId="9" fontId="26" fillId="5" borderId="1" xfId="0" applyNumberFormat="1" applyFont="1" applyFill="1" applyBorder="1" applyAlignment="1">
      <alignment horizontal="left" vertical="top" wrapText="1"/>
    </xf>
    <xf numFmtId="9" fontId="26" fillId="5" borderId="2" xfId="0" applyNumberFormat="1" applyFont="1" applyFill="1" applyBorder="1" applyAlignment="1">
      <alignment horizontal="left" vertical="top" wrapText="1"/>
    </xf>
    <xf numFmtId="0" fontId="3" fillId="5" borderId="1" xfId="0" applyFont="1" applyFill="1" applyBorder="1" applyAlignment="1">
      <alignment horizontal="left" vertical="top" wrapText="1"/>
    </xf>
    <xf numFmtId="0" fontId="0" fillId="5" borderId="1" xfId="0" applyFill="1" applyBorder="1" applyAlignment="1">
      <alignment horizontal="center"/>
    </xf>
    <xf numFmtId="0" fontId="26" fillId="5" borderId="1" xfId="0" applyFont="1" applyFill="1" applyBorder="1" applyAlignment="1">
      <alignment horizontal="left" vertical="top" wrapText="1"/>
    </xf>
    <xf numFmtId="9" fontId="26" fillId="5" borderId="1" xfId="0" applyNumberFormat="1" applyFont="1" applyFill="1" applyBorder="1" applyAlignment="1">
      <alignment horizontal="left" vertical="top" wrapText="1"/>
    </xf>
    <xf numFmtId="0" fontId="26" fillId="5" borderId="1" xfId="0" applyFont="1" applyFill="1" applyBorder="1" applyAlignment="1">
      <alignment horizontal="center" vertical="top" wrapText="1"/>
    </xf>
    <xf numFmtId="2" fontId="26" fillId="5" borderId="1" xfId="0" applyNumberFormat="1" applyFont="1" applyFill="1" applyBorder="1" applyAlignment="1">
      <alignment horizontal="center" vertical="top" wrapText="1"/>
    </xf>
    <xf numFmtId="9" fontId="26" fillId="5" borderId="1" xfId="0" applyNumberFormat="1" applyFont="1" applyFill="1" applyBorder="1" applyAlignment="1">
      <alignment horizontal="center" vertical="top" wrapText="1"/>
    </xf>
    <xf numFmtId="9" fontId="27" fillId="5" borderId="1" xfId="0" applyNumberFormat="1" applyFont="1" applyFill="1" applyBorder="1" applyAlignment="1">
      <alignment horizontal="center"/>
    </xf>
    <xf numFmtId="49" fontId="9" fillId="5" borderId="1" xfId="0" applyNumberFormat="1" applyFont="1" applyFill="1" applyBorder="1" applyAlignment="1">
      <alignment horizontal="center" vertical="center" wrapText="1"/>
    </xf>
    <xf numFmtId="2" fontId="10" fillId="4" borderId="1" xfId="0" applyNumberFormat="1"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5" borderId="6" xfId="0" applyFont="1" applyFill="1" applyBorder="1" applyAlignment="1">
      <alignment horizontal="center" vertical="center"/>
    </xf>
    <xf numFmtId="0" fontId="10" fillId="5" borderId="1" xfId="0" applyFont="1" applyFill="1" applyBorder="1" applyAlignment="1">
      <alignment vertical="center" wrapText="1"/>
    </xf>
    <xf numFmtId="0" fontId="10" fillId="5" borderId="1" xfId="0" applyFont="1" applyFill="1" applyBorder="1" applyAlignment="1">
      <alignment horizontal="left" vertical="center" wrapText="1"/>
    </xf>
    <xf numFmtId="0" fontId="3" fillId="0" borderId="0" xfId="0" applyFont="1" applyAlignment="1">
      <alignment horizontal="center" vertical="center" wrapText="1"/>
    </xf>
    <xf numFmtId="0" fontId="6" fillId="5" borderId="2" xfId="0" applyFont="1" applyFill="1" applyBorder="1" applyAlignment="1">
      <alignment horizontal="center" vertical="top" wrapText="1"/>
    </xf>
    <xf numFmtId="0" fontId="9" fillId="3" borderId="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1" xfId="0" applyFont="1" applyFill="1" applyBorder="1" applyAlignment="1">
      <alignment horizontal="left" vertical="center" wrapText="1"/>
    </xf>
    <xf numFmtId="164" fontId="12" fillId="4" borderId="7" xfId="0" applyNumberFormat="1" applyFont="1" applyFill="1" applyBorder="1" applyAlignment="1">
      <alignment horizontal="center" vertical="center" wrapText="1"/>
    </xf>
    <xf numFmtId="164" fontId="29" fillId="5" borderId="1" xfId="0" applyNumberFormat="1" applyFont="1" applyFill="1" applyBorder="1" applyAlignment="1">
      <alignment horizontal="center" vertical="top" wrapText="1"/>
    </xf>
    <xf numFmtId="164" fontId="26" fillId="5" borderId="1" xfId="0" applyNumberFormat="1" applyFont="1" applyFill="1" applyBorder="1" applyAlignment="1">
      <alignment horizontal="center" vertical="top" wrapText="1"/>
    </xf>
    <xf numFmtId="164" fontId="31" fillId="5" borderId="1" xfId="0" applyNumberFormat="1" applyFont="1" applyFill="1" applyBorder="1" applyAlignment="1">
      <alignment horizontal="center" vertical="top" wrapText="1"/>
    </xf>
    <xf numFmtId="164" fontId="12" fillId="4" borderId="1" xfId="0" applyNumberFormat="1" applyFont="1" applyFill="1" applyBorder="1" applyAlignment="1">
      <alignment horizontal="center" vertical="center" wrapText="1"/>
    </xf>
    <xf numFmtId="164" fontId="12" fillId="4" borderId="9" xfId="0" applyNumberFormat="1" applyFont="1" applyFill="1" applyBorder="1" applyAlignment="1">
      <alignment horizontal="center" vertical="center" wrapText="1"/>
    </xf>
    <xf numFmtId="164" fontId="26" fillId="5" borderId="2" xfId="0" applyNumberFormat="1" applyFont="1" applyFill="1" applyBorder="1" applyAlignment="1">
      <alignment horizontal="center" vertical="top" wrapText="1"/>
    </xf>
    <xf numFmtId="164" fontId="27" fillId="5" borderId="1" xfId="0" applyNumberFormat="1" applyFont="1" applyFill="1" applyBorder="1" applyAlignment="1">
      <alignment horizontal="center"/>
    </xf>
    <xf numFmtId="0" fontId="10" fillId="5" borderId="2" xfId="0" applyFont="1" applyFill="1" applyBorder="1" applyAlignment="1">
      <alignment vertical="center" wrapText="1"/>
    </xf>
    <xf numFmtId="0" fontId="10" fillId="5" borderId="5" xfId="0" applyFont="1" applyFill="1" applyBorder="1" applyAlignment="1">
      <alignment vertical="center" wrapText="1"/>
    </xf>
    <xf numFmtId="0" fontId="10" fillId="5" borderId="3" xfId="0" applyFont="1" applyFill="1" applyBorder="1" applyAlignment="1">
      <alignment vertical="center" wrapText="1"/>
    </xf>
    <xf numFmtId="0" fontId="9" fillId="5" borderId="1" xfId="0" applyNumberFormat="1" applyFont="1" applyFill="1" applyBorder="1" applyAlignment="1">
      <alignment horizontal="center" vertical="center" wrapText="1"/>
    </xf>
    <xf numFmtId="0" fontId="0" fillId="0" borderId="0" xfId="0" applyAlignment="1"/>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left" vertical="center"/>
    </xf>
    <xf numFmtId="0" fontId="3" fillId="0" borderId="0" xfId="0" applyFont="1" applyBorder="1" applyAlignment="1">
      <alignment horizontal="center" vertical="top"/>
    </xf>
    <xf numFmtId="0" fontId="5" fillId="0" borderId="0" xfId="0" applyFont="1" applyBorder="1" applyAlignment="1">
      <alignment horizontal="left" vertical="top" wrapText="1"/>
    </xf>
    <xf numFmtId="0" fontId="5" fillId="0" borderId="0" xfId="0" applyFont="1" applyBorder="1" applyAlignment="1">
      <alignment horizontal="center" vertical="top" wrapText="1"/>
    </xf>
    <xf numFmtId="0" fontId="0" fillId="5" borderId="1" xfId="0" applyFill="1" applyBorder="1" applyAlignment="1"/>
    <xf numFmtId="2" fontId="0" fillId="0" borderId="0" xfId="0" applyNumberFormat="1"/>
    <xf numFmtId="0" fontId="9" fillId="2"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0" fillId="5" borderId="2" xfId="0" applyFill="1" applyBorder="1" applyAlignment="1">
      <alignment horizontal="center"/>
    </xf>
    <xf numFmtId="0" fontId="0" fillId="5" borderId="5" xfId="0" applyFill="1" applyBorder="1" applyAlignment="1">
      <alignment horizontal="center"/>
    </xf>
    <xf numFmtId="0" fontId="0" fillId="5" borderId="3" xfId="0" applyFill="1" applyBorder="1" applyAlignment="1">
      <alignment horizontal="center"/>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6"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0" fillId="5" borderId="2" xfId="0" applyFill="1" applyBorder="1" applyAlignment="1">
      <alignment horizontal="left" wrapText="1"/>
    </xf>
    <xf numFmtId="0" fontId="0" fillId="5" borderId="5" xfId="0" applyFill="1" applyBorder="1" applyAlignment="1">
      <alignment horizontal="left" wrapText="1"/>
    </xf>
    <xf numFmtId="0" fontId="0" fillId="5" borderId="3" xfId="0" applyFill="1" applyBorder="1" applyAlignment="1">
      <alignment horizontal="left" wrapText="1"/>
    </xf>
    <xf numFmtId="0" fontId="20" fillId="5" borderId="2" xfId="0" applyFont="1" applyFill="1" applyBorder="1" applyAlignment="1">
      <alignment horizontal="left" wrapText="1"/>
    </xf>
    <xf numFmtId="0" fontId="20" fillId="5" borderId="5" xfId="0" applyFont="1" applyFill="1" applyBorder="1" applyAlignment="1">
      <alignment horizontal="left" wrapText="1"/>
    </xf>
    <xf numFmtId="0" fontId="20" fillId="5" borderId="3" xfId="0" applyFont="1" applyFill="1" applyBorder="1" applyAlignment="1">
      <alignment horizontal="left" wrapText="1"/>
    </xf>
    <xf numFmtId="0" fontId="10" fillId="4" borderId="1" xfId="0" applyFont="1" applyFill="1" applyBorder="1" applyAlignment="1">
      <alignment horizontal="left" vertical="center" wrapText="1"/>
    </xf>
    <xf numFmtId="0" fontId="7" fillId="0" borderId="0" xfId="0" applyFont="1" applyAlignment="1">
      <alignment horizontal="center" vertical="center"/>
    </xf>
    <xf numFmtId="0" fontId="12"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34</xdr:row>
          <xdr:rowOff>9525</xdr:rowOff>
        </xdr:from>
        <xdr:to>
          <xdr:col>3</xdr:col>
          <xdr:colOff>1371600</xdr:colOff>
          <xdr:row>35</xdr:row>
          <xdr:rowOff>38100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Կորոնավիրուսի համավարակի հետևանքների հաղթահարում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35</xdr:row>
          <xdr:rowOff>0</xdr:rowOff>
        </xdr:from>
        <xdr:to>
          <xdr:col>2</xdr:col>
          <xdr:colOff>3105150</xdr:colOff>
          <xdr:row>36</xdr:row>
          <xdr:rowOff>9525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37</xdr:row>
          <xdr:rowOff>0</xdr:rowOff>
        </xdr:from>
        <xdr:to>
          <xdr:col>3</xdr:col>
          <xdr:colOff>1019175</xdr:colOff>
          <xdr:row>37</xdr:row>
          <xdr:rowOff>161925</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35</xdr:row>
          <xdr:rowOff>180975</xdr:rowOff>
        </xdr:from>
        <xdr:to>
          <xdr:col>3</xdr:col>
          <xdr:colOff>1933575</xdr:colOff>
          <xdr:row>36</xdr:row>
          <xdr:rowOff>180975</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28575</xdr:rowOff>
        </xdr:from>
        <xdr:to>
          <xdr:col>10</xdr:col>
          <xdr:colOff>466725</xdr:colOff>
          <xdr:row>39</xdr:row>
          <xdr:rowOff>161925</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«Տնտեսական մրցակցության պաշտպանության մասին» օրենքի 58-րդ հոդվածով նախատեսված եզրակացության առկայություն (կցել) կամ նման եզրակացության անհրաժեշտության բացակայության վերաբերյալ հիմնավորումների տրամադրում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xdr:row>
          <xdr:rowOff>28575</xdr:rowOff>
        </xdr:from>
        <xdr:to>
          <xdr:col>11</xdr:col>
          <xdr:colOff>228600</xdr:colOff>
          <xdr:row>41</xdr:row>
          <xdr:rowOff>0</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«Շրջակա միջավայրի վրա ազդեցության գնահատման և փորձաքննության մասին» օրենքով նախատեսված փորձաքննության առկայություն (կցել)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41</xdr:row>
          <xdr:rowOff>9525</xdr:rowOff>
        </xdr:from>
        <xdr:to>
          <xdr:col>6</xdr:col>
          <xdr:colOff>1438275</xdr:colOff>
          <xdr:row>42</xdr:row>
          <xdr:rowOff>0</xdr:rowOff>
        </xdr:to>
        <xdr:sp macro="" textlink="">
          <xdr:nvSpPr>
            <xdr:cNvPr id="22535" name="Check Box 7"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12</xdr:row>
          <xdr:rowOff>47625</xdr:rowOff>
        </xdr:to>
        <xdr:sp macro="" textlink="">
          <xdr:nvSpPr>
            <xdr:cNvPr id="22536" name="Check Box 8"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34</xdr:row>
          <xdr:rowOff>9525</xdr:rowOff>
        </xdr:from>
        <xdr:to>
          <xdr:col>3</xdr:col>
          <xdr:colOff>1371600</xdr:colOff>
          <xdr:row>35</xdr:row>
          <xdr:rowOff>38100</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Կորոնավիրուսի համավարակի հետևանքների հաղթահարում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35</xdr:row>
          <xdr:rowOff>0</xdr:rowOff>
        </xdr:from>
        <xdr:to>
          <xdr:col>2</xdr:col>
          <xdr:colOff>3105150</xdr:colOff>
          <xdr:row>36</xdr:row>
          <xdr:rowOff>9525</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37</xdr:row>
          <xdr:rowOff>0</xdr:rowOff>
        </xdr:from>
        <xdr:to>
          <xdr:col>3</xdr:col>
          <xdr:colOff>1019175</xdr:colOff>
          <xdr:row>37</xdr:row>
          <xdr:rowOff>161925</xdr:rowOff>
        </xdr:to>
        <xdr:sp macro="" textlink="">
          <xdr:nvSpPr>
            <xdr:cNvPr id="22539" name="Check Box 11"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35</xdr:row>
          <xdr:rowOff>180975</xdr:rowOff>
        </xdr:from>
        <xdr:to>
          <xdr:col>3</xdr:col>
          <xdr:colOff>1933575</xdr:colOff>
          <xdr:row>36</xdr:row>
          <xdr:rowOff>180975</xdr:rowOff>
        </xdr:to>
        <xdr:sp macro="" textlink="">
          <xdr:nvSpPr>
            <xdr:cNvPr id="22540" name="Check Box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41</xdr:row>
          <xdr:rowOff>9525</xdr:rowOff>
        </xdr:from>
        <xdr:to>
          <xdr:col>6</xdr:col>
          <xdr:colOff>1438275</xdr:colOff>
          <xdr:row>42</xdr:row>
          <xdr:rowOff>0</xdr:rowOff>
        </xdr:to>
        <xdr:sp macro="" textlink="">
          <xdr:nvSpPr>
            <xdr:cNvPr id="22541" name="Check Box 13"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12</xdr:row>
          <xdr:rowOff>47625</xdr:rowOff>
        </xdr:to>
        <xdr:sp macro="" textlink="">
          <xdr:nvSpPr>
            <xdr:cNvPr id="22542" name="Check Box 14"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բացատրություններ)8՝</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35</xdr:row>
          <xdr:rowOff>0</xdr:rowOff>
        </xdr:from>
        <xdr:to>
          <xdr:col>2</xdr:col>
          <xdr:colOff>3114675</xdr:colOff>
          <xdr:row>36</xdr:row>
          <xdr:rowOff>9525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37</xdr:row>
          <xdr:rowOff>0</xdr:rowOff>
        </xdr:from>
        <xdr:to>
          <xdr:col>2</xdr:col>
          <xdr:colOff>4381500</xdr:colOff>
          <xdr:row>37</xdr:row>
          <xdr:rowOff>161925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35</xdr:row>
          <xdr:rowOff>180975</xdr:rowOff>
        </xdr:from>
        <xdr:to>
          <xdr:col>2</xdr:col>
          <xdr:colOff>5295900</xdr:colOff>
          <xdr:row>36</xdr:row>
          <xdr:rowOff>180975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28575</xdr:rowOff>
        </xdr:from>
        <xdr:to>
          <xdr:col>4</xdr:col>
          <xdr:colOff>1990725</xdr:colOff>
          <xdr:row>39</xdr:row>
          <xdr:rowOff>161925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«Տնտեսական մրցակցության պաշտպանության մասին» օրենքի 58-րդ հոդվածով նախատեսված եզրակացության առկայություն (կցել) կամ նման եզրակացության անհրաժեշտության բացակայության վերաբերյալ հիմնավորումների տրամադրում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40</xdr:row>
          <xdr:rowOff>28575</xdr:rowOff>
        </xdr:from>
        <xdr:to>
          <xdr:col>4</xdr:col>
          <xdr:colOff>2362200</xdr:colOff>
          <xdr:row>41</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«Շրջակա միջավայրի վրա ազդեցության գնահատման և փորձաքննության մասին» օրենքով նախատեսված փորձաքննության առկայություն (կցել)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41</xdr:row>
          <xdr:rowOff>9525</xdr:rowOff>
        </xdr:from>
        <xdr:to>
          <xdr:col>4</xdr:col>
          <xdr:colOff>1066800</xdr:colOff>
          <xdr:row>42</xdr:row>
          <xdr:rowOff>9525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11</xdr:row>
          <xdr:rowOff>247650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բացատրություններ)8՝</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34</xdr:row>
          <xdr:rowOff>0</xdr:rowOff>
        </xdr:from>
        <xdr:to>
          <xdr:col>2</xdr:col>
          <xdr:colOff>3114675</xdr:colOff>
          <xdr:row>35</xdr:row>
          <xdr:rowOff>9525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36</xdr:row>
          <xdr:rowOff>0</xdr:rowOff>
        </xdr:from>
        <xdr:to>
          <xdr:col>3</xdr:col>
          <xdr:colOff>19050</xdr:colOff>
          <xdr:row>36</xdr:row>
          <xdr:rowOff>161925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34</xdr:row>
          <xdr:rowOff>180975</xdr:rowOff>
        </xdr:from>
        <xdr:to>
          <xdr:col>3</xdr:col>
          <xdr:colOff>933450</xdr:colOff>
          <xdr:row>35</xdr:row>
          <xdr:rowOff>180975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28575</xdr:rowOff>
        </xdr:from>
        <xdr:to>
          <xdr:col>6</xdr:col>
          <xdr:colOff>1209675</xdr:colOff>
          <xdr:row>40</xdr:row>
          <xdr:rowOff>161925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«Տնտեսական մրցակցության պաշտպանության մասին» օրենքի 58-րդ հոդվածով նախատեսված եզրակացության առկայություն (կցել) կամ նման եզրակացության անհրաժեշտության բացակայության վերաբերյալ հիմնավորումների տրամադրում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41</xdr:row>
          <xdr:rowOff>28575</xdr:rowOff>
        </xdr:from>
        <xdr:to>
          <xdr:col>6</xdr:col>
          <xdr:colOff>1590675</xdr:colOff>
          <xdr:row>42</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«Շրջակա միջավայրի վրա ազդեցության գնահատման և փորձաքննության մասին» օրենքով նախատեսված փորձաքննության առկայություն (կցել)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42</xdr:row>
          <xdr:rowOff>9525</xdr:rowOff>
        </xdr:from>
        <xdr:to>
          <xdr:col>6</xdr:col>
          <xdr:colOff>333375</xdr:colOff>
          <xdr:row>43</xdr:row>
          <xdr:rowOff>9525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2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11</xdr:row>
          <xdr:rowOff>247650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34</xdr:row>
          <xdr:rowOff>0</xdr:rowOff>
        </xdr:from>
        <xdr:to>
          <xdr:col>2</xdr:col>
          <xdr:colOff>3114675</xdr:colOff>
          <xdr:row>35</xdr:row>
          <xdr:rowOff>9525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2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36</xdr:row>
          <xdr:rowOff>0</xdr:rowOff>
        </xdr:from>
        <xdr:to>
          <xdr:col>3</xdr:col>
          <xdr:colOff>19050</xdr:colOff>
          <xdr:row>36</xdr:row>
          <xdr:rowOff>161925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34</xdr:row>
          <xdr:rowOff>180975</xdr:rowOff>
        </xdr:from>
        <xdr:to>
          <xdr:col>3</xdr:col>
          <xdr:colOff>933450</xdr:colOff>
          <xdr:row>35</xdr:row>
          <xdr:rowOff>180975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2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42</xdr:row>
          <xdr:rowOff>9525</xdr:rowOff>
        </xdr:from>
        <xdr:to>
          <xdr:col>6</xdr:col>
          <xdr:colOff>333375</xdr:colOff>
          <xdr:row>43</xdr:row>
          <xdr:rowOff>9525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11</xdr:row>
          <xdr:rowOff>247650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բացատրություններ)8՝</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34</xdr:row>
          <xdr:rowOff>0</xdr:rowOff>
        </xdr:from>
        <xdr:to>
          <xdr:col>2</xdr:col>
          <xdr:colOff>3114675</xdr:colOff>
          <xdr:row>35</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36</xdr:row>
          <xdr:rowOff>0</xdr:rowOff>
        </xdr:from>
        <xdr:to>
          <xdr:col>3</xdr:col>
          <xdr:colOff>57150</xdr:colOff>
          <xdr:row>36</xdr:row>
          <xdr:rowOff>161925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34</xdr:row>
          <xdr:rowOff>180975</xdr:rowOff>
        </xdr:from>
        <xdr:to>
          <xdr:col>3</xdr:col>
          <xdr:colOff>971550</xdr:colOff>
          <xdr:row>35</xdr:row>
          <xdr:rowOff>180975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28575</xdr:rowOff>
        </xdr:from>
        <xdr:to>
          <xdr:col>11</xdr:col>
          <xdr:colOff>409575</xdr:colOff>
          <xdr:row>40</xdr:row>
          <xdr:rowOff>161925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«Տնտեսական մրցակցության պաշտպանության մասին» օրենքի 58-րդ հոդվածով նախատեսված եզրակացության առկայություն (կցել) կամ նման եզրակացության անհրաժեշտության բացակայության վերաբերյալ հիմնավորումների տրամադրում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41</xdr:row>
          <xdr:rowOff>28575</xdr:rowOff>
        </xdr:from>
        <xdr:to>
          <xdr:col>12</xdr:col>
          <xdr:colOff>180975</xdr:colOff>
          <xdr:row>42</xdr:row>
          <xdr:rowOff>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«Շրջակա միջավայրի վրա ազդեցության գնահատման և փորձաքննության մասին» օրենքով նախատեսված փորձաքննության առկայություն (կցել)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42</xdr:row>
          <xdr:rowOff>9525</xdr:rowOff>
        </xdr:from>
        <xdr:to>
          <xdr:col>10</xdr:col>
          <xdr:colOff>142875</xdr:colOff>
          <xdr:row>43</xdr:row>
          <xdr:rowOff>9525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4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11</xdr:row>
          <xdr:rowOff>247650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4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34</xdr:row>
          <xdr:rowOff>0</xdr:rowOff>
        </xdr:from>
        <xdr:to>
          <xdr:col>2</xdr:col>
          <xdr:colOff>3114675</xdr:colOff>
          <xdr:row>35</xdr:row>
          <xdr:rowOff>9525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36</xdr:row>
          <xdr:rowOff>0</xdr:rowOff>
        </xdr:from>
        <xdr:to>
          <xdr:col>3</xdr:col>
          <xdr:colOff>57150</xdr:colOff>
          <xdr:row>36</xdr:row>
          <xdr:rowOff>161925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34</xdr:row>
          <xdr:rowOff>180975</xdr:rowOff>
        </xdr:from>
        <xdr:to>
          <xdr:col>3</xdr:col>
          <xdr:colOff>971550</xdr:colOff>
          <xdr:row>35</xdr:row>
          <xdr:rowOff>180975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4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42</xdr:row>
          <xdr:rowOff>9525</xdr:rowOff>
        </xdr:from>
        <xdr:to>
          <xdr:col>10</xdr:col>
          <xdr:colOff>142875</xdr:colOff>
          <xdr:row>43</xdr:row>
          <xdr:rowOff>9525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2933700</xdr:colOff>
          <xdr:row>11</xdr:row>
          <xdr:rowOff>247650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4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բացատրություններ)8՝</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35</xdr:row>
          <xdr:rowOff>0</xdr:rowOff>
        </xdr:from>
        <xdr:to>
          <xdr:col>2</xdr:col>
          <xdr:colOff>2333625</xdr:colOff>
          <xdr:row>36</xdr:row>
          <xdr:rowOff>9525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0</xdr:rowOff>
        </xdr:from>
        <xdr:to>
          <xdr:col>3</xdr:col>
          <xdr:colOff>533400</xdr:colOff>
          <xdr:row>37</xdr:row>
          <xdr:rowOff>123825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133350</xdr:rowOff>
        </xdr:from>
        <xdr:to>
          <xdr:col>3</xdr:col>
          <xdr:colOff>1219200</xdr:colOff>
          <xdr:row>36</xdr:row>
          <xdr:rowOff>133350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19050</xdr:rowOff>
        </xdr:from>
        <xdr:to>
          <xdr:col>10</xdr:col>
          <xdr:colOff>123825</xdr:colOff>
          <xdr:row>39</xdr:row>
          <xdr:rowOff>123825</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«Տնտեսական մրցակցության պաշտպանության մասին» օրենքի 58-րդ հոդվածով նախատեսված եզրակացության առկայություն (կցել) կամ նման եզրակացության անհրաժեշտության բացակայության վերաբերյալ հիմնավորումների տրամադրում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19050</xdr:rowOff>
        </xdr:from>
        <xdr:to>
          <xdr:col>10</xdr:col>
          <xdr:colOff>552450</xdr:colOff>
          <xdr:row>41</xdr:row>
          <xdr:rowOff>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«Շրջակա միջավայրի վրա ազդեցության գնահատման և փորձաքննության մասին» օրենքով նախատեսված փորձաքննության առկայություն (կցել)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41</xdr:row>
          <xdr:rowOff>9525</xdr:rowOff>
        </xdr:from>
        <xdr:to>
          <xdr:col>6</xdr:col>
          <xdr:colOff>847725</xdr:colOff>
          <xdr:row>42</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2200275</xdr:colOff>
          <xdr:row>12</xdr:row>
          <xdr:rowOff>47625</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բացատրություններ)8՝</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34</xdr:row>
          <xdr:rowOff>0</xdr:rowOff>
        </xdr:from>
        <xdr:to>
          <xdr:col>2</xdr:col>
          <xdr:colOff>2333625</xdr:colOff>
          <xdr:row>35</xdr:row>
          <xdr:rowOff>9525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0</xdr:rowOff>
        </xdr:from>
        <xdr:to>
          <xdr:col>3</xdr:col>
          <xdr:colOff>400050</xdr:colOff>
          <xdr:row>36</xdr:row>
          <xdr:rowOff>123825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133350</xdr:rowOff>
        </xdr:from>
        <xdr:to>
          <xdr:col>3</xdr:col>
          <xdr:colOff>1085850</xdr:colOff>
          <xdr:row>35</xdr:row>
          <xdr:rowOff>133350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38</xdr:row>
          <xdr:rowOff>19050</xdr:rowOff>
        </xdr:from>
        <xdr:to>
          <xdr:col>6</xdr:col>
          <xdr:colOff>1876425</xdr:colOff>
          <xdr:row>38</xdr:row>
          <xdr:rowOff>123825</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«Տնտեսական մրցակցության պաշտպանության մասին» օրենքի 58-րդ հոդվածով նախատեսված եզրակացության առկայություն (կցել) կամ նման եզրակացության անհրաժեշտության բացակայության վերաբերյալ հիմնավորումների տրամադրում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19050</xdr:rowOff>
        </xdr:from>
        <xdr:to>
          <xdr:col>10</xdr:col>
          <xdr:colOff>419100</xdr:colOff>
          <xdr:row>40</xdr:row>
          <xdr:rowOff>0</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«Շրջակա միջավայրի վրա ազդեցության գնահատման և փորձաքննության մասին» օրենքով նախատեսված փորձաքննության առկայություն (կցել)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9525</xdr:rowOff>
        </xdr:from>
        <xdr:to>
          <xdr:col>6</xdr:col>
          <xdr:colOff>714375</xdr:colOff>
          <xdr:row>41</xdr:row>
          <xdr:rowOff>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2200275</xdr:colOff>
          <xdr:row>12</xdr:row>
          <xdr:rowOff>47625</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0</xdr:rowOff>
        </xdr:from>
        <xdr:to>
          <xdr:col>2</xdr:col>
          <xdr:colOff>2333625</xdr:colOff>
          <xdr:row>35</xdr:row>
          <xdr:rowOff>9525</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Գենդերային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0</xdr:rowOff>
        </xdr:from>
        <xdr:to>
          <xdr:col>3</xdr:col>
          <xdr:colOff>400050</xdr:colOff>
          <xdr:row>36</xdr:row>
          <xdr:rowOff>123825</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133350</xdr:rowOff>
        </xdr:from>
        <xdr:to>
          <xdr:col>3</xdr:col>
          <xdr:colOff>1085850</xdr:colOff>
          <xdr:row>35</xdr:row>
          <xdr:rowOff>133350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Կլիմայի փոփոխության մեղմման և հարմարվողականության քաղաքականություն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9525</xdr:rowOff>
        </xdr:from>
        <xdr:to>
          <xdr:col>6</xdr:col>
          <xdr:colOff>714375</xdr:colOff>
          <xdr:row>41</xdr:row>
          <xdr:rowOff>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ՀՀ կառավարության 14.01.2021թ. N46-Լ որոշմամբ նախատեսված համապատասխան ԿԱԳ-ի առկայություն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1</xdr:col>
          <xdr:colOff>2200275</xdr:colOff>
          <xdr:row>12</xdr:row>
          <xdr:rowOff>47625</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Նոր ծրագիր (հիմնավորումներ և բացատրություններ)8՝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0</xdr:rowOff>
        </xdr:from>
        <xdr:to>
          <xdr:col>3</xdr:col>
          <xdr:colOff>400050</xdr:colOff>
          <xdr:row>36</xdr:row>
          <xdr:rowOff>123825</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Այլ միջոլորտային (խաչվող) բնույթի քաղաքականություն (նկարագրել)</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vmlDrawing" Target="../drawings/vmlDrawing3.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omments" Target="../comments1.xml"/><Relationship Id="rId1" Type="http://schemas.openxmlformats.org/officeDocument/2006/relationships/printerSettings" Target="../printerSettings/printerSettings4.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4.xml"/><Relationship Id="rId16" Type="http://schemas.openxmlformats.org/officeDocument/2006/relationships/comments" Target="../comments2.xml"/><Relationship Id="rId1" Type="http://schemas.openxmlformats.org/officeDocument/2006/relationships/printerSettings" Target="../printerSettings/printerSettings5.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ctrlProp" Target="../ctrlProps/ctrlProp46.xml"/><Relationship Id="rId7" Type="http://schemas.openxmlformats.org/officeDocument/2006/relationships/ctrlProp" Target="../ctrlProps/ctrlProp50.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49.xml"/><Relationship Id="rId5" Type="http://schemas.openxmlformats.org/officeDocument/2006/relationships/ctrlProp" Target="../ctrlProps/ctrlProp48.xml"/><Relationship Id="rId4" Type="http://schemas.openxmlformats.org/officeDocument/2006/relationships/ctrlProp" Target="../ctrlProps/ctrlProp47.xml"/><Relationship Id="rId9" Type="http://schemas.openxmlformats.org/officeDocument/2006/relationships/ctrlProp" Target="../ctrlProps/ctrlProp5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3" Type="http://schemas.openxmlformats.org/officeDocument/2006/relationships/ctrlProp" Target="../ctrlProps/ctrlProp53.xml"/><Relationship Id="rId7" Type="http://schemas.openxmlformats.org/officeDocument/2006/relationships/ctrlProp" Target="../ctrlProps/ctrlProp57.xml"/><Relationship Id="rId12" Type="http://schemas.openxmlformats.org/officeDocument/2006/relationships/ctrlProp" Target="../ctrlProps/ctrlProp62.xml"/><Relationship Id="rId2" Type="http://schemas.openxmlformats.org/officeDocument/2006/relationships/vmlDrawing" Target="../drawings/vmlDrawing6.vml"/><Relationship Id="rId1" Type="http://schemas.openxmlformats.org/officeDocument/2006/relationships/drawing" Target="../drawings/drawing6.xml"/><Relationship Id="rId6" Type="http://schemas.openxmlformats.org/officeDocument/2006/relationships/ctrlProp" Target="../ctrlProps/ctrlProp56.xml"/><Relationship Id="rId11" Type="http://schemas.openxmlformats.org/officeDocument/2006/relationships/ctrlProp" Target="../ctrlProps/ctrlProp61.xml"/><Relationship Id="rId5" Type="http://schemas.openxmlformats.org/officeDocument/2006/relationships/ctrlProp" Target="../ctrlProps/ctrlProp55.xml"/><Relationship Id="rId15" Type="http://schemas.openxmlformats.org/officeDocument/2006/relationships/ctrlProp" Target="../ctrlProps/ctrlProp65.xml"/><Relationship Id="rId10" Type="http://schemas.openxmlformats.org/officeDocument/2006/relationships/ctrlProp" Target="../ctrlProps/ctrlProp60.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18"/>
  <sheetViews>
    <sheetView tabSelected="1" topLeftCell="A13" workbookViewId="0">
      <selection activeCell="I13" sqref="I13:K13"/>
    </sheetView>
  </sheetViews>
  <sheetFormatPr defaultRowHeight="15" x14ac:dyDescent="0.25"/>
  <cols>
    <col min="2" max="2" width="13.5703125" customWidth="1"/>
    <col min="3" max="3" width="11.42578125" customWidth="1"/>
    <col min="4" max="4" width="10.85546875" customWidth="1"/>
    <col min="5" max="5" width="18.140625" customWidth="1"/>
    <col min="6" max="6" width="10.140625" customWidth="1"/>
    <col min="7" max="7" width="12.7109375" customWidth="1"/>
    <col min="8" max="8" width="12" customWidth="1"/>
    <col min="9" max="10" width="10" customWidth="1"/>
    <col min="11" max="11" width="8.5703125" customWidth="1"/>
    <col min="12" max="12" width="37.42578125" customWidth="1"/>
    <col min="13" max="13" width="24.140625" customWidth="1"/>
    <col min="14" max="15" width="21.42578125" customWidth="1"/>
    <col min="16" max="16" width="22.42578125" customWidth="1"/>
    <col min="17" max="17" width="23.140625" customWidth="1"/>
    <col min="18" max="18" width="30.140625" customWidth="1"/>
    <col min="19" max="19" width="18.140625" customWidth="1"/>
    <col min="20" max="20" width="15.42578125" customWidth="1"/>
    <col min="21" max="21" width="15.5703125" customWidth="1"/>
    <col min="22" max="22" width="10.5703125" customWidth="1"/>
    <col min="23" max="23" width="11.42578125" customWidth="1"/>
    <col min="25" max="25" width="14.85546875" hidden="1" customWidth="1"/>
  </cols>
  <sheetData>
    <row r="1" spans="1:18" x14ac:dyDescent="0.25">
      <c r="A1" s="7" t="s">
        <v>119</v>
      </c>
    </row>
    <row r="2" spans="1:18" ht="17.25" x14ac:dyDescent="0.25">
      <c r="A2" s="8"/>
    </row>
    <row r="3" spans="1:18" ht="15.75" x14ac:dyDescent="0.25">
      <c r="A3" s="7" t="s">
        <v>80</v>
      </c>
    </row>
    <row r="5" spans="1:18" ht="27.75" customHeight="1" x14ac:dyDescent="0.25">
      <c r="B5" s="131" t="s">
        <v>81</v>
      </c>
      <c r="C5" s="131"/>
      <c r="D5" s="124" t="s">
        <v>10</v>
      </c>
      <c r="E5" s="124"/>
      <c r="F5" s="130" t="s">
        <v>82</v>
      </c>
      <c r="G5" s="130"/>
      <c r="H5" s="130"/>
      <c r="I5" s="130" t="s">
        <v>83</v>
      </c>
      <c r="J5" s="130"/>
      <c r="K5" s="130"/>
      <c r="L5" s="128" t="s">
        <v>8</v>
      </c>
      <c r="M5" s="128" t="s">
        <v>84</v>
      </c>
      <c r="N5" s="128" t="s">
        <v>85</v>
      </c>
      <c r="O5" s="128" t="s">
        <v>23</v>
      </c>
      <c r="P5" s="124" t="s">
        <v>46</v>
      </c>
      <c r="Q5" s="124" t="s">
        <v>47</v>
      </c>
      <c r="R5" s="124" t="s">
        <v>86</v>
      </c>
    </row>
    <row r="6" spans="1:18" x14ac:dyDescent="0.25">
      <c r="B6" s="36" t="s">
        <v>11</v>
      </c>
      <c r="C6" s="36" t="s">
        <v>12</v>
      </c>
      <c r="D6" s="3" t="s">
        <v>48</v>
      </c>
      <c r="E6" s="36" t="s">
        <v>12</v>
      </c>
      <c r="F6" s="37" t="s">
        <v>1</v>
      </c>
      <c r="G6" s="37" t="s">
        <v>13</v>
      </c>
      <c r="H6" s="37" t="s">
        <v>122</v>
      </c>
      <c r="I6" s="37" t="s">
        <v>1</v>
      </c>
      <c r="J6" s="37" t="s">
        <v>13</v>
      </c>
      <c r="K6" s="37" t="s">
        <v>122</v>
      </c>
      <c r="L6" s="129"/>
      <c r="M6" s="129"/>
      <c r="N6" s="129"/>
      <c r="O6" s="129"/>
      <c r="P6" s="124"/>
      <c r="Q6" s="124"/>
      <c r="R6" s="124"/>
    </row>
    <row r="7" spans="1:18" ht="154.5" customHeight="1" x14ac:dyDescent="0.25">
      <c r="B7" s="38">
        <f>+'Հ2 Ձև 2(2)'!C11</f>
        <v>1182</v>
      </c>
      <c r="C7" s="38">
        <f>+'Հ2 Ձև 2(2)'!C18</f>
        <v>31002</v>
      </c>
      <c r="D7" s="38" t="str">
        <f>+'Հ2 Ձև 2(2)'!C10</f>
        <v>Հարկադիր կատարման ծառայություններ</v>
      </c>
      <c r="E7" s="38" t="str">
        <f>+'Հ2 Ձև 2(2)'!C17</f>
        <v xml:space="preserve"> Հարկադիր կատարման ենթակա ակտերի կատարումն ապահովող ծառայության շենքային պայմանների ապահովում</v>
      </c>
      <c r="F7" s="38">
        <f>+'Հ2 Ձև 2(2)'!D76</f>
        <v>290504.28999999998</v>
      </c>
      <c r="G7" s="38">
        <f>+'Հ2 Ձև 2(2)'!E76</f>
        <v>0</v>
      </c>
      <c r="H7" s="38">
        <f>+'Հ2 Ձև 2(2)'!F76</f>
        <v>0</v>
      </c>
      <c r="I7" s="38">
        <f>+'Հ2 Ձև 2(2)'!D77</f>
        <v>290504.28999999998</v>
      </c>
      <c r="J7" s="38">
        <f>+'Հ2 Ձև 2(2)'!E77</f>
        <v>0</v>
      </c>
      <c r="K7" s="38">
        <f>+'Հ2 Ձև 2(2)'!F77</f>
        <v>0</v>
      </c>
      <c r="L7" s="38" t="str">
        <f>+'Հ2 Ձև 2(2)'!C33</f>
        <v>Հայաստանի Հանրապետության կառավարության 17.06.2022 թվականի թիվ 890-Ա որոշման հիման վրա ք. Երևան, Թևոսյան 4 հասցեում գտնվող 1.08272 հա մակերեսով տարածքը և 1202.28 քառակուսի մետր մակերեսով շինությունները ամրացվել են Արդարադատության նախարարության Հարկադիր կատարումն ապահովող ծառայությանը ։2023 թվականին  նշված տարածքի վերանորոգման նախագծանախահաշվային փաստաթղթերի կազզման համար հատկացվել է գումար։ քաղաքաշինության կոմիտեի  կողմից նախագիծը կազմվել է, շինարարության համար անհրաժեշտ 640 504․29 հազ․ դրամ, որից 350 000 հազ․ դրամի շինարարություն նախատեսվում է իրականացնել 2024 թվականին, իսկ մնացածը 2025 թվականին</v>
      </c>
      <c r="M7" s="38" t="str">
        <f>+'Հ2 Ձև 2(2)'!B51</f>
        <v>Ծառայության կողմից առգրավված տրանսպորտային միջոցների ապահովում տեղակայում</v>
      </c>
      <c r="N7" s="38" t="str">
        <f>+'Հ2 Ձև 2(2)'!B55</f>
        <v>Հայաստանի Հանրապետության կառավարության 17.06.2022 թվականի թիվ 890-Ա որոշման հիման վրա ք. Երևան, Թևոսյան 4 հասցեում գտնվող 1.08272 հա մակերեսով տարածքը և 1202.28 քառակուսի մետր մակերեսով շինությունները ամրացվել են Արդարադատության նախարարության Հարկադիր կատարումն ապահովող ծառայությանը՝ առգրավված տրանսպորտային միջոցները տեղափոխելու համար։Միջոցների բացակայության դեպքում հնարավոր չի լինի իրականացնել շինարարություն</v>
      </c>
      <c r="O7" s="38" t="str">
        <f>+'Հ2 Ձև 2(2)'!C23</f>
        <v>Նոր միջոցառում</v>
      </c>
      <c r="P7" s="38">
        <f>+'Հ2 Ձև 2(2)'!C13</f>
        <v>2023</v>
      </c>
      <c r="Q7" s="38">
        <f>+'Հ2 Ձև 2(2)'!C14</f>
        <v>2025</v>
      </c>
      <c r="R7" s="38" t="str">
        <f>+'Հ2 Ձև 2(2)'!B29</f>
        <v>Հայեցողական (ոչ շարունակական)</v>
      </c>
    </row>
    <row r="8" spans="1:18" ht="154.5" customHeight="1" x14ac:dyDescent="0.25">
      <c r="B8" s="38">
        <f>'Հ2 Ձև2 (Management.)'!C11</f>
        <v>0</v>
      </c>
      <c r="C8" s="38">
        <f>'Հ2 Ձև2 (Management.)'!C18</f>
        <v>0</v>
      </c>
      <c r="D8" s="38" t="str">
        <f>'Հ2 Ձև2 (Management.)'!C10</f>
        <v xml:space="preserve">Ժամանակակից ստանդարտներով դատարաններ </v>
      </c>
      <c r="E8" s="38" t="str">
        <f>'Հ2 Ձև2 (Management.)'!C17</f>
        <v xml:space="preserve">Ծրագրի կառավարման և համակարգման ծառայույունների մատուցում </v>
      </c>
      <c r="F8" s="38">
        <f>'Հ2 Ձև2 (Management.)'!D79</f>
        <v>272510</v>
      </c>
      <c r="G8" s="38">
        <f>'Հ2 Ձև2 (Management.)'!E79</f>
        <v>566440</v>
      </c>
      <c r="H8" s="38">
        <f>'Հ2 Ձև2 (Management.)'!F79</f>
        <v>532820</v>
      </c>
      <c r="I8" s="38">
        <f>'Հ2 Ձև2 (Management.)'!D80</f>
        <v>0</v>
      </c>
      <c r="J8" s="38">
        <f>'Հ2 Ձև2 (Management.)'!E80</f>
        <v>0</v>
      </c>
      <c r="K8" s="38">
        <f>'Հ2 Ձև2 (Management.)'!F80</f>
        <v>0</v>
      </c>
      <c r="L8" s="38" t="str">
        <f>'Հ2 Ձև2 (Management.)'!C33</f>
        <v xml:space="preserve">Միջոցառման նպատակն է ապահովել ՛Ժամանակակից ստադարտներով դատարաններ՛ ծրագրի արդյունավետ իրականացումը: </v>
      </c>
      <c r="M8" s="38" t="str">
        <f>'Հ2 Ձև2 (Management.)'!B51</f>
        <v>Այս միջոցառումը կապահովի ՛Ժամանակակից ստանդարտներով դատարաններ ՛ ծրագրի արդյունավետ իրականացումը</v>
      </c>
      <c r="N8" s="38" t="str">
        <f>'Հ2 Ձև2 (Management.)'!B55</f>
        <v>Հնարավոր չի լինի օգտվել նմանատիպ ծրագրեր իրականացնելու՝ ՀԲ հարուստ փորձառությունից և նրանց հասանելի մարդկային և այլ ռեսուրսներից, հնարավորի ծրագրի թերի կատարում</v>
      </c>
      <c r="O8" s="38" t="str">
        <f>'Հ2 Ձև2 (Management.)'!C23</f>
        <v>Նոր միջոցառում</v>
      </c>
      <c r="P8" s="38" t="str">
        <f>'Հ2 Ձև2 (Management.)'!C13</f>
        <v>06/2024</v>
      </c>
      <c r="Q8" s="38" t="str">
        <f>'Հ2 Ձև2 (Management.)'!C14</f>
        <v>10/2029</v>
      </c>
      <c r="R8" s="38" t="str">
        <f>'Հ2 Ձև2 (Management.)'!B29</f>
        <v>Հայեցողական (ոչ շարունակական)</v>
      </c>
    </row>
    <row r="9" spans="1:18" ht="409.5" x14ac:dyDescent="0.25">
      <c r="B9" s="39">
        <f>'Հ2 Ձև2 (Costruction and ICT)'!C11</f>
        <v>0</v>
      </c>
      <c r="C9" s="39">
        <f>'Հ2 Ձև3 (Consulting &amp; Capacity)'!C18</f>
        <v>0</v>
      </c>
      <c r="D9" s="39" t="str">
        <f>'Հ2 Ձև3 (Consulting &amp; Capacity)'!C10</f>
        <v xml:space="preserve">Ժամանակակից ստանդարտներով դատարաններ </v>
      </c>
      <c r="E9" s="39" t="str">
        <f>'Հ2 Ձև2 (Costruction and ICT)'!C16</f>
        <v>Դատարաների և նրանց ՏՀՏ ենթակառուցվածքերի արդիականացում</v>
      </c>
      <c r="F9" s="39">
        <f>'Հ2 Ձև2 (Costruction and ICT)'!D91</f>
        <v>1599360</v>
      </c>
      <c r="G9" s="39">
        <f>'Հ2 Ձև2 (Costruction and ICT)'!E91</f>
        <v>4609920</v>
      </c>
      <c r="H9" s="39">
        <f>'Հ2 Ձև2 (Costruction and ICT)'!F91</f>
        <v>4609920</v>
      </c>
      <c r="I9" s="39">
        <f>'Հ2 Ձև2 (Costruction and ICT)'!D92</f>
        <v>0</v>
      </c>
      <c r="J9" s="39">
        <f>'Հ2 Ձև2 (Costruction and ICT)'!E92</f>
        <v>0</v>
      </c>
      <c r="K9" s="39">
        <f>'Հ2 Ձև2 (Costruction and ICT)'!F92</f>
        <v>0</v>
      </c>
      <c r="L9" s="39" t="str">
        <f>'Հ2 Ձև2 (Costruction and ICT)'!C33</f>
        <v>Միջոցառման հիմնական նպատակն է դատական շենքերի՝ ժամանակակից միջազգային նորմերին ու ստանդարտներին համապատախան նոր դատական շենքերի կառուցման և հների վերակառուցման միջոցով արդարադատության որակի և արդյունավետության բարելավում, բոլոր քաղաքացիների համար հասանելիության բարելավում՝ շահառուների առանձին խմբերի այդ թվում՝ հաշմանդամ քաղաքացիների պահանջները հաշվի առնող շինարարական լուծումներ կիրառելու միջոցով: ՏՀՏ ենթակառուցվածքների առաջարկվող ամրապնդումը կվերացնի այն խոչընդոտները, որոնք ներկայումս խանգարում են էլեկտրոնային արդարադատության լիարժեք օգտագործմանը, ինչ իր հերթին կօգնի ապահովել շահառռւ քաղաքացիների և իրավաբանական անձանց համար տեղեկատվության թափանցիկությունն ու հասանելիությունը: Նախագծի իրականացումը կլուծի հետևյալ խնդիրները.
•	դատարաննների անհավասար շենքային պայմաններ
•	որակյալ կադրերի անհավասար բաշխվածություն
•	դատական գործընթացների անհարկի ձգձգումներ՝ ՏՀՏ խափանումների պատճառով
•	հաշմանդամություն ունեցող անձանց համար առկա խոչընդոտներ
•	վտանգավոր աշխատանքային պայմաններ
•	խոնավության, հրդեհի վտանգի տակ գտնվող արխիվներ
•	շենքերի պահպանման ծախսարդյունավետ կառուցակարգի բացակայություն:
Վերոնշյալ խնդիրների լուծումը կհանգեցնի դատարանների շենքերում՝ տեղում շոշափելի փոփոխությունների, մատչելիության, արդյունավետության և թափանցիկության բարելավմանը:</v>
      </c>
      <c r="M9" s="39" t="str">
        <f>'Հ2 Ձև2 (Costruction and ICT)'!B52</f>
        <v>Առաջարկվող նախագիծը փոփոխություններ և հույժ անհրաժեշտ արդիականացում, ստանդարտացում և կայունություն կապահովի մի ոլորտում, որն այժմ օրեցօր աճող ոլորտային պահանջարկի պայմաններում ստիպված է հույսը դնել հնացած և բարեփոխումներին խոչընդոտող ենթակառուցվածքների վրա:
Կարիքների գնահատման հիման վրա կատարվելիք թիրախային ներդրումները կբարելավեն դատարաններում առկա վտանգավոր աշխատանքային պայմանները և կստեղծեն մատչելիության, արդյունավետության և թափանցիկության անհրաժեշտ մակարդակ դատարաններից օգտվողների համար:
Շենքերի և ենթակառուցվածքների արդիականացման միջոցով ոչ միայն Երևանում, այլև՝ ՀՀ բոլոր մարզերում կապահովվի դատական համակարգի գրավչության բարձրացում, ինչի արդյունքում՝ որակյալ և պրոֆեսիոնալ կադրերի անխոչընդոտ ներգրավում:
Դատական և ՏՀՏ ենթակառուցվածքները 21-րդ դարի պահանջներին համապատասխանեցնելը կբարձրացնի գործերի քննության արդյունավետությունը և կապահովի դրանց ժամանակին լուծումը։ ՏՀՏ ենթակառուցվածքների, օրինակ՝ դատական նիստերի ձայնագրման համակարգի խափանումների պատճառով դատավորները ստիպված են լինում հետաձգել նիստերը, ինչը հանգեցնում է անհարկի ձգձգումների և դատավարության մասնակիցների շրջանում դժգոհության աճի։ Ժամանակին իրականացված արդարադատության և վեճերի ավելի արագ լուծման արդյունքում վեճի առարկա գումարներն ավելի կարճ ժամկետում հնարավոր կլինի վերստին դնել շրջանառության մեջ և վերադարձնել տնտեսություն։ 
Այս ուղղակի օգուտներից բացի արդարադատության պատասխանատու և արդյունավետ համակարգը բարենպաստ պայմաններ կստեղծի նաև մասնավոր հատվածի ներդրումների ավելացման համար և կնպաստի հասարակության վստահության ամրապնդմանը՝ հաշվի առնելով, որ կայացած, մատչելի, արդյունավետ և թափանցիկ դատական համակարգն ընկալվում է որպես սեփականության իրավունքի պաշտպանության, պայմանագրերի կատարման, ձեռնարկատիրության համար անհրաժեշտ նախապայման։</v>
      </c>
      <c r="N9" s="39">
        <f>'Հ2 Ձև2 (Costruction and ICT)'!B56</f>
        <v>0</v>
      </c>
      <c r="O9" s="39" t="str">
        <f>'Հ2 Ձև2 (Costruction and ICT)'!C23</f>
        <v>Նոր միջոցառում</v>
      </c>
      <c r="P9" s="39" t="str">
        <f>'Հ2 Ձև2 (Costruction and ICT)'!C13</f>
        <v>06/2024</v>
      </c>
      <c r="Q9" s="39" t="str">
        <f>'Հ2 Ձև2 (Costruction and ICT)'!C14</f>
        <v>10/2029</v>
      </c>
      <c r="R9" s="39" t="str">
        <f>'Հ2 Ձև2 (Costruction and ICT)'!B29</f>
        <v>Հայեցողական (ոչ շարունակական)</v>
      </c>
    </row>
    <row r="10" spans="1:18" ht="344.25" customHeight="1" x14ac:dyDescent="0.25">
      <c r="B10" s="39">
        <f>'Հ2 Ձև3 (Consulting &amp; Capacity)'!C11</f>
        <v>0</v>
      </c>
      <c r="C10" s="39">
        <v>0</v>
      </c>
      <c r="D10" s="39" t="str">
        <f>'Հ2 Ձև2 (Costruction and ICT)'!C10</f>
        <v xml:space="preserve">Ժամանակակից ստանդարտներով դատարաններ </v>
      </c>
      <c r="E10" s="39" t="str">
        <f>'Հ2 Ձև3 (Consulting &amp; Capacity)'!C17</f>
        <v xml:space="preserve">Խորհրդատվական և կարողությունների զարգացման ծառայությունների մատուցում </v>
      </c>
      <c r="F10" s="39">
        <f>'Հ2 Ձև3 (Consulting &amp; Capacity)'!D97</f>
        <v>1604050</v>
      </c>
      <c r="G10" s="39">
        <f>'Հ2 Ձև3 (Consulting &amp; Capacity)'!E97</f>
        <v>2048590</v>
      </c>
      <c r="H10" s="39">
        <f>'Հ2 Ձև3 (Consulting &amp; Capacity)'!F97</f>
        <v>1653450</v>
      </c>
      <c r="I10" s="39">
        <f>'Հ2 Ձև3 (Consulting &amp; Capacity)'!D98</f>
        <v>0</v>
      </c>
      <c r="J10" s="39">
        <f>'Հ2 Ձև3 (Consulting &amp; Capacity)'!E98</f>
        <v>0</v>
      </c>
      <c r="K10" s="39">
        <f>'Հ2 Ձև3 (Consulting &amp; Capacity)'!F98</f>
        <v>0</v>
      </c>
      <c r="L10" s="39" t="str">
        <f>'Հ2 Ձև3 (Consulting &amp; Capacity)'!C33</f>
        <v>Միջոցառման հիմնական նպատակն է ապահովել դատական շենքերի կառուցման և վերակառուցման, ինչպես նաև ՏՀՏ ենթակառուցվածքի արդիականացման աշխատանքների արդյունավետ իրականացումը միջազգային չափանիշներին և ժամանակակից պահանջներին համապատասխան, ինչպես նաև ստեղծված ու արդիականացված ենթակառուցվածքների արդյունավետ ներդրումը, շահագործումը և կիրառումը: Սահմանելով դատարանների ֆիզիկական ու ՏՀՏ ենակառուցվածքների միասնական ու ժամանակակից պահանջներին համապատասխանող նորմեր և իրականացնելով վերապատրաստումներ կառավարման, ՏՀՏ հմտությունների ու մասնագիտական ոլորտներում, բացի վերը նշված անմիջական արդյունքից, կարելի է նաև ապահովել մեկ այլ, ավելի հեռահար նպատակի իրագործումը, այն է՝ ապահովել միասնական պայմաններ  ՀՀ ողջ տարածքում արդարադատության իրականացման համար՝ ակախ օգտաործողի գտնվելու վայրից</v>
      </c>
      <c r="M10" s="39" t="str">
        <f>'Հ2 Ձև3 (Consulting &amp; Capacity)'!B52</f>
        <v>Այս միջոցառման իրականացումը կապահովի դատական համակարգի ֆիզիակական ու ՏՀՏ ենթկառուցվածքների արդիականացման միջոցառման արդյունավետ իրականացումը, կօգնի ապահովել արդարադատության իրականացման միասնական պայմաններ ՀՀ ողջ տարածքում՝ անկախ օգտագործողի գտնվելու վայրից</v>
      </c>
      <c r="N10" s="39">
        <f>'Հ2 Ձև2 (Costruction and ICT)'!B57</f>
        <v>0</v>
      </c>
      <c r="O10" s="39" t="str">
        <f>'Հ2 Ձև3 (Consulting &amp; Capacity)'!C23</f>
        <v>Նոր միջոցառում</v>
      </c>
      <c r="P10" s="91" t="str">
        <f>'Հ2 Ձև3 (Consulting &amp; Capacity)'!C13</f>
        <v>06/2024</v>
      </c>
      <c r="Q10" s="91" t="str">
        <f>'Հ2 Ձև3 (Consulting &amp; Capacity)'!C14</f>
        <v>10/2029</v>
      </c>
      <c r="R10" s="39" t="str">
        <f>'Հ2 Ձև3 (Consulting &amp; Capacity)'!B29</f>
        <v>Հայեցողական (ոչ շարունակական)</v>
      </c>
    </row>
    <row r="11" spans="1:18" ht="344.25" customHeight="1" x14ac:dyDescent="0.25">
      <c r="B11" s="39">
        <f>+'Հ2 Ձև2 (7)'!C11</f>
        <v>1235</v>
      </c>
      <c r="C11" s="39">
        <f>+'Հ2 Ձև2 (7)'!C18</f>
        <v>31001</v>
      </c>
      <c r="D11" s="39" t="str">
        <f>+'Հ2 Ձև2 (7)'!C10</f>
        <v>Թվային փոխակերպման գործընթացի իրականացում</v>
      </c>
      <c r="E11" s="39" t="str">
        <f>+'Հ2 Ձև2 (7)'!C17</f>
        <v>Միասնական թվային միջավայրի ձևավորում</v>
      </c>
      <c r="F11" s="39">
        <f>+'Հ2 Ձև2 (7)'!D68+'Հ2 Ձև2 (7)'!E68+'Հ2 Ձև2 (7)'!F68</f>
        <v>30000</v>
      </c>
      <c r="G11" s="39">
        <f>'Հ2 Ձև3 (Consulting &amp; Capacity)'!E98</f>
        <v>0</v>
      </c>
      <c r="H11" s="39">
        <f>'Հ2 Ձև3 (Consulting &amp; Capacity)'!F98</f>
        <v>0</v>
      </c>
      <c r="I11" s="39">
        <f>+'Հ2 Ձև2 (7)'!D77+'Հ2 Ձև2 (7)'!E77+'Հ2 Ձև2 (7)'!F77</f>
        <v>30000</v>
      </c>
      <c r="J11" s="39">
        <f>'Հ2 Ձև3 (Consulting &amp; Capacity)'!E99</f>
        <v>0</v>
      </c>
      <c r="K11" s="39">
        <f>'Հ2 Ձև3 (Consulting &amp; Capacity)'!F99</f>
        <v>0</v>
      </c>
      <c r="L11" s="39" t="str">
        <f>+'Հ2 Ձև2 (7)'!C33</f>
        <v>Հաշվի առնելով ներկայումս սերվերային տնտեսության ծանրաբեռնվածության և տեխնիկական հագեցվածության հետ կապված առկա խնդիրները՝ նախաձեռնությունը նպատակ ունի  ապահովելու Արդարադատության նախարարության համակարգմամբ իրականացվող թվայնացման բարեփոխումների համատեքստում ներդրված և ներդրվող էլեկտրոնային համակարգերի համար ամպային ենթակառուցվածքներ:</v>
      </c>
      <c r="M11" s="39" t="str">
        <f>+'Հ2 Ձև2 (7)'!B51</f>
        <v>Սույն նախաձեռնության իրականացման արդյունքում կապահովվեն էլեկտրոնային համակարգերի անխափան և ժամանակակից առաջատար թվային լուծումներին համահունչ պահպանումն ու շահագործումը: Նախաձեռնության իրականացման վերջնարդյունքում կապահովվի թվային արդիական միջավայր, որի ստեղծումը, համաձայն ՀՀ կառավարության 2021-2026 թվականների ծրագրի համաձայն, ունի ռազմավարական նշանակություն  Հայաստանի համար, քանի որ այն համարվում է կառավարման, արտադրության, առաջխաղացման արդյունավետ գործիք։</v>
      </c>
      <c r="N11" s="39" t="str">
        <f>'Հ2 Ձև2 (7)'!B55</f>
        <v>Սույն նախաձեռնությունը չֆինանսավորելու դեպքում կարող են առաջանալ մի շարք խնդիրներ՝ հիմնականում կապված տվյալների հնարավոր կորստի կամ էլեկտրոնային համակարգերի գործունեության խափանման հետ՝ պայմանավորված ոչ ժամանակակից, ոչ բավարար քանակի, տեխնիկական մաշվածության կամ հագեցվածության պակաս ունեցող սերվերներում պահպանվելու հանգամանքով:</v>
      </c>
      <c r="O11" s="39" t="str">
        <f>'Հ2 Ձև3 (Consulting &amp; Capacity)'!C24</f>
        <v>Ապրանք և ծառայություն</v>
      </c>
      <c r="P11" s="114" t="str">
        <f>+'Հ2 Ձև2 (7)'!C13</f>
        <v>2025 թվական</v>
      </c>
      <c r="Q11" s="114">
        <f>'Հ2 Ձև2 (7)'!C14</f>
        <v>0</v>
      </c>
      <c r="R11" s="39">
        <f>'Հ2 Ձև3 (Consulting &amp; Capacity)'!B30</f>
        <v>0</v>
      </c>
    </row>
    <row r="12" spans="1:18" ht="129" customHeight="1" x14ac:dyDescent="0.25">
      <c r="B12" s="39">
        <f>+'Հ2 Ձև 2(8)'!C11</f>
        <v>1235</v>
      </c>
      <c r="C12" s="39">
        <f>+'Հ2 Ձև 2(8)'!C18</f>
        <v>31001</v>
      </c>
      <c r="D12" s="39" t="str">
        <f>+'Հ2 Ձև 2(8)'!C10</f>
        <v>Թվային փոխակերպման գործընթացի իրականացում</v>
      </c>
      <c r="E12" s="39" t="str">
        <f>+'Հ2 Ձև 2(8)'!C17</f>
        <v>Միասնական թվային միջավայրի ձևավորում</v>
      </c>
      <c r="F12" s="30">
        <f>+'Հ2 Ձև 2(8)'!D76</f>
        <v>500000</v>
      </c>
      <c r="G12" s="84">
        <f>+'Հ2 Ձև 2(8)'!E76</f>
        <v>500000</v>
      </c>
      <c r="H12" s="84">
        <f>+'Հ2 Ձև 2(8)'!F76</f>
        <v>500000</v>
      </c>
      <c r="I12" s="30">
        <f>+'Հ2 Ձև 2(8)'!D76</f>
        <v>500000</v>
      </c>
      <c r="J12" s="84">
        <f>+'Հ2 Ձև 2(8)'!E76</f>
        <v>500000</v>
      </c>
      <c r="K12" s="84">
        <f>+'Հ2 Ձև 2(8)'!F76</f>
        <v>500000</v>
      </c>
      <c r="L12" s="39" t="str">
        <f>+'Հ2 Ձև 2(8)'!C33</f>
        <v>Հաշվի առնելով ներկայումս նախարարության ռեսուրսների սահմանափակվածությունը, և ըստ այդմ՝ էլեկտրոնային համակարգերի և թվայնացման ծրագրերի կառավարման հետ կապված մարտահրավերները՝ սույն նախաձեռնությունը նպատակ ունի ապահովելու մասնագիտացված կազմակերպության կողմից արդյունավետ կառավարման ապահովումը:</v>
      </c>
      <c r="M12" s="39" t="str">
        <f>+'Հ2 Ձև 2(8)'!B50</f>
        <v>Սույն նախաձեռնության իրականացման արդյունքում կապահովվեն էլեկտրոնային համակարգերի անխափան և ժամանակակից առաջատար թվային լուծումներին համահունչ պահպանումն ու շահագործումը, ինչպես նաև թվայնացման ծրագրերի պրոֆեսիոնալ կառավարումը, որը վերջնարդյունքում կնպաստի էլեկտրոնային պատշաճ համակարգերի առկայությանը: Նախաձեռնության իրականացման վերջնարդյունքում կապահովվի թվային արդիական միջավայր, որի ստեղծումը, համաձայն ՀՀ կառավարության 2021-2026 թվականների ծրագրի համաձայն, ունի ռազմավարական նշանակություն Հայաստանի համար, քանի որ այն համարվում է կառավարման, արտադրության, առաջխաղացման արդյունավետ գործիք։</v>
      </c>
      <c r="N12" s="39" t="str">
        <f>+'Հ2 Ձև 2(8)'!B54</f>
        <v>Սույն նախաձեռնությունը չֆինանսավորելու դեպքում կարող են առաջանալ խնդիրներ՝ կապված անբավարար տեխնիկական և մարդկային ռեսուրսների պայմաններում թվայնացման ծրագրերի ոչ արդյունավետ կառավարման, ներդրված համակարգերի ոչ պատշաճ գործունեության հետ:</v>
      </c>
      <c r="O12" s="39" t="str">
        <f>+'Հ2 Ձև 2(8)'!C23</f>
        <v>Գոյություն ունեցող միջոցառման ընդլայնում</v>
      </c>
      <c r="P12" s="30" t="str">
        <f>+'Հ2 Ձև 2(8)'!C13</f>
        <v>2025 թվական</v>
      </c>
      <c r="Q12" s="30">
        <f>+'Հ2 Ձև 2(8)'!C14</f>
        <v>0</v>
      </c>
      <c r="R12" s="39" t="str">
        <f>+'Հ2 Ձև 2(8)'!B29</f>
        <v>Հայեցողական (շարունակական)</v>
      </c>
    </row>
    <row r="13" spans="1:18" x14ac:dyDescent="0.25">
      <c r="B13" s="125" t="s">
        <v>4</v>
      </c>
      <c r="C13" s="126"/>
      <c r="D13" s="126"/>
      <c r="E13" s="127"/>
      <c r="F13" s="37">
        <f>SUM(F7:F12)</f>
        <v>4296424.29</v>
      </c>
      <c r="G13" s="100">
        <f t="shared" ref="G13:K13" si="0">SUM(G7:G12)</f>
        <v>7724950</v>
      </c>
      <c r="H13" s="100">
        <f t="shared" si="0"/>
        <v>7296190</v>
      </c>
      <c r="I13" s="100">
        <f t="shared" si="0"/>
        <v>820504.29</v>
      </c>
      <c r="J13" s="100">
        <f t="shared" si="0"/>
        <v>500000</v>
      </c>
      <c r="K13" s="100">
        <f t="shared" si="0"/>
        <v>500000</v>
      </c>
      <c r="L13" s="40" t="s">
        <v>49</v>
      </c>
      <c r="M13" s="40" t="s">
        <v>49</v>
      </c>
      <c r="N13" s="40" t="s">
        <v>49</v>
      </c>
      <c r="O13" s="40" t="s">
        <v>49</v>
      </c>
      <c r="P13" s="40" t="s">
        <v>49</v>
      </c>
      <c r="Q13" s="40" t="s">
        <v>49</v>
      </c>
      <c r="R13" s="40" t="s">
        <v>49</v>
      </c>
    </row>
    <row r="17" spans="1:5" x14ac:dyDescent="0.25">
      <c r="A17" t="s">
        <v>120</v>
      </c>
      <c r="B17" s="41" t="s">
        <v>50</v>
      </c>
      <c r="C17" s="41"/>
      <c r="D17" s="41"/>
      <c r="E17" s="41"/>
    </row>
    <row r="18" spans="1:5" x14ac:dyDescent="0.25">
      <c r="A18" t="s">
        <v>121</v>
      </c>
      <c r="B18" t="s">
        <v>127</v>
      </c>
    </row>
  </sheetData>
  <mergeCells count="12">
    <mergeCell ref="R5:R6"/>
    <mergeCell ref="B13:E13"/>
    <mergeCell ref="O5:O6"/>
    <mergeCell ref="I5:K5"/>
    <mergeCell ref="F5:H5"/>
    <mergeCell ref="P5:P6"/>
    <mergeCell ref="Q5:Q6"/>
    <mergeCell ref="B5:C5"/>
    <mergeCell ref="D5:E5"/>
    <mergeCell ref="M5:M6"/>
    <mergeCell ref="N5:N6"/>
    <mergeCell ref="L5:L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4"/>
  <sheetViews>
    <sheetView topLeftCell="A7" workbookViewId="0">
      <selection activeCell="C25" sqref="C25"/>
    </sheetView>
  </sheetViews>
  <sheetFormatPr defaultRowHeight="15" x14ac:dyDescent="0.25"/>
  <cols>
    <col min="1" max="1" width="9.140625" style="115"/>
    <col min="2" max="2" width="62.42578125" style="1" customWidth="1"/>
    <col min="3" max="3" width="50.28515625" style="115" customWidth="1"/>
    <col min="4" max="4" width="45.140625" style="115" customWidth="1"/>
    <col min="5" max="5" width="37.140625" style="115" customWidth="1"/>
    <col min="6" max="6" width="12.28515625" style="115" customWidth="1"/>
    <col min="7" max="7" width="28.28515625" style="115" customWidth="1"/>
    <col min="8" max="8" width="4" style="115" hidden="1" customWidth="1"/>
    <col min="9" max="10" width="7.85546875" style="115" hidden="1" customWidth="1"/>
    <col min="11" max="16384" width="9.140625" style="115"/>
  </cols>
  <sheetData>
    <row r="1" spans="1:10" ht="19.5" x14ac:dyDescent="0.25">
      <c r="A1" s="7" t="s">
        <v>87</v>
      </c>
      <c r="B1" s="115"/>
      <c r="C1" s="116"/>
      <c r="D1" s="116"/>
      <c r="E1" s="117"/>
      <c r="F1" s="117"/>
      <c r="H1" s="117" t="s">
        <v>19</v>
      </c>
      <c r="I1" s="117" t="s">
        <v>24</v>
      </c>
      <c r="J1" s="115" t="s">
        <v>26</v>
      </c>
    </row>
    <row r="2" spans="1:10" ht="17.25" x14ac:dyDescent="0.25">
      <c r="A2" s="9"/>
      <c r="B2" s="118"/>
      <c r="C2" s="116"/>
      <c r="D2" s="116"/>
      <c r="E2" s="117"/>
      <c r="F2" s="117"/>
      <c r="H2" s="117" t="s">
        <v>20</v>
      </c>
      <c r="I2" s="115" t="s">
        <v>51</v>
      </c>
      <c r="J2" s="20" t="s">
        <v>14</v>
      </c>
    </row>
    <row r="3" spans="1:10" ht="17.25" x14ac:dyDescent="0.25">
      <c r="A3" s="10" t="s">
        <v>16</v>
      </c>
      <c r="B3" s="118"/>
      <c r="C3" s="116"/>
      <c r="D3" s="116"/>
      <c r="E3" s="117"/>
      <c r="F3" s="117"/>
      <c r="H3" s="117" t="s">
        <v>21</v>
      </c>
      <c r="I3" s="115" t="s">
        <v>52</v>
      </c>
      <c r="J3" s="20" t="s">
        <v>27</v>
      </c>
    </row>
    <row r="4" spans="1:10" ht="17.25" x14ac:dyDescent="0.25">
      <c r="A4" s="9"/>
      <c r="B4" s="118"/>
      <c r="C4" s="116"/>
      <c r="D4" s="116"/>
      <c r="E4" s="117"/>
      <c r="F4" s="117"/>
      <c r="H4" s="117" t="s">
        <v>22</v>
      </c>
      <c r="J4" s="20" t="s">
        <v>28</v>
      </c>
    </row>
    <row r="5" spans="1:10" ht="17.25" x14ac:dyDescent="0.25">
      <c r="A5" s="9"/>
      <c r="B5" s="11" t="s">
        <v>88</v>
      </c>
      <c r="C5" s="12" t="s">
        <v>257</v>
      </c>
      <c r="D5" s="116"/>
      <c r="E5" s="117"/>
      <c r="F5" s="117"/>
      <c r="G5" s="117"/>
    </row>
    <row r="6" spans="1:10" ht="30" customHeight="1" x14ac:dyDescent="0.25">
      <c r="A6" s="9"/>
      <c r="B6" s="11" t="s">
        <v>89</v>
      </c>
      <c r="C6" s="12"/>
      <c r="D6" s="116"/>
      <c r="E6" s="117"/>
      <c r="F6" s="117"/>
      <c r="G6" s="117"/>
    </row>
    <row r="7" spans="1:10" ht="17.25" x14ac:dyDescent="0.25">
      <c r="A7" s="9"/>
      <c r="B7" s="118"/>
      <c r="C7" s="116"/>
      <c r="D7" s="116"/>
      <c r="E7" s="117"/>
      <c r="F7" s="117"/>
      <c r="G7" s="117"/>
    </row>
    <row r="8" spans="1:10" ht="17.25" x14ac:dyDescent="0.25">
      <c r="A8" s="10" t="s">
        <v>17</v>
      </c>
      <c r="B8" s="118"/>
      <c r="C8" s="116"/>
      <c r="D8" s="116"/>
      <c r="E8" s="117"/>
      <c r="F8" s="117"/>
      <c r="G8" s="117"/>
    </row>
    <row r="9" spans="1:10" ht="17.25" x14ac:dyDescent="0.25">
      <c r="A9" s="10"/>
      <c r="B9" s="118"/>
      <c r="C9" s="116"/>
      <c r="D9" s="116"/>
      <c r="E9" s="117"/>
      <c r="F9" s="117"/>
      <c r="G9" s="117"/>
    </row>
    <row r="10" spans="1:10" ht="17.25" x14ac:dyDescent="0.25">
      <c r="A10" s="10"/>
      <c r="B10" s="11" t="s">
        <v>90</v>
      </c>
      <c r="C10" s="12" t="s">
        <v>260</v>
      </c>
      <c r="G10" s="117"/>
    </row>
    <row r="11" spans="1:10" ht="17.25" x14ac:dyDescent="0.25">
      <c r="A11" s="10"/>
      <c r="B11" s="11" t="s">
        <v>91</v>
      </c>
      <c r="C11" s="12">
        <v>1182</v>
      </c>
      <c r="G11" s="117"/>
    </row>
    <row r="12" spans="1:10" ht="17.25" x14ac:dyDescent="0.25">
      <c r="A12" s="10"/>
      <c r="B12" s="15"/>
      <c r="C12" s="95"/>
      <c r="D12" s="116"/>
      <c r="E12" s="117"/>
      <c r="F12" s="117"/>
      <c r="G12" s="117"/>
    </row>
    <row r="13" spans="1:10" ht="17.25" x14ac:dyDescent="0.25">
      <c r="A13" s="10"/>
      <c r="B13" s="11" t="s">
        <v>36</v>
      </c>
      <c r="C13" s="12">
        <v>2023</v>
      </c>
      <c r="D13" s="116"/>
      <c r="E13" s="117"/>
      <c r="F13" s="117"/>
      <c r="G13" s="117"/>
    </row>
    <row r="14" spans="1:10" ht="17.25" x14ac:dyDescent="0.25">
      <c r="A14" s="10"/>
      <c r="B14" s="11" t="s">
        <v>93</v>
      </c>
      <c r="C14" s="12">
        <v>2025</v>
      </c>
      <c r="D14" s="116"/>
      <c r="E14" s="117"/>
      <c r="F14" s="117"/>
      <c r="G14" s="117"/>
    </row>
    <row r="15" spans="1:10" ht="17.25" x14ac:dyDescent="0.25">
      <c r="A15" s="10"/>
      <c r="B15" s="118"/>
      <c r="C15" s="13"/>
      <c r="D15" s="116"/>
      <c r="E15" s="117"/>
      <c r="F15" s="117"/>
      <c r="G15" s="117"/>
    </row>
    <row r="16" spans="1:10" ht="17.25" x14ac:dyDescent="0.25">
      <c r="A16" s="10" t="s">
        <v>18</v>
      </c>
      <c r="B16" s="118"/>
      <c r="C16" s="13"/>
      <c r="D16" s="116"/>
      <c r="E16" s="117"/>
      <c r="F16" s="117"/>
      <c r="G16" s="117"/>
    </row>
    <row r="17" spans="1:10" ht="40.5" x14ac:dyDescent="0.25">
      <c r="B17" s="11" t="s">
        <v>94</v>
      </c>
      <c r="C17" s="49" t="s">
        <v>262</v>
      </c>
      <c r="D17" s="116"/>
      <c r="E17" s="117"/>
      <c r="F17" s="117"/>
      <c r="G17" s="117"/>
    </row>
    <row r="18" spans="1:10" ht="17.25" x14ac:dyDescent="0.25">
      <c r="A18" s="10"/>
      <c r="B18" s="11" t="s">
        <v>96</v>
      </c>
      <c r="C18" s="12">
        <v>31002</v>
      </c>
      <c r="D18" s="116"/>
      <c r="E18" s="117"/>
      <c r="F18" s="117"/>
      <c r="G18" s="117"/>
    </row>
    <row r="19" spans="1:10" ht="17.25" x14ac:dyDescent="0.25">
      <c r="A19" s="10"/>
      <c r="B19" s="116"/>
      <c r="C19" s="116"/>
      <c r="D19" s="116"/>
      <c r="E19" s="117"/>
      <c r="F19" s="117"/>
      <c r="G19" s="117"/>
    </row>
    <row r="20" spans="1:10" ht="26.25" customHeight="1" x14ac:dyDescent="0.25">
      <c r="A20" s="10"/>
      <c r="B20" s="11" t="s">
        <v>95</v>
      </c>
      <c r="C20" s="16" t="s">
        <v>20</v>
      </c>
      <c r="F20" s="117"/>
      <c r="G20" s="117"/>
    </row>
    <row r="21" spans="1:10" ht="17.25" x14ac:dyDescent="0.25">
      <c r="A21" s="10"/>
      <c r="B21" s="115"/>
      <c r="C21" s="33" t="s">
        <v>20</v>
      </c>
      <c r="F21" s="117"/>
      <c r="G21" s="117"/>
    </row>
    <row r="22" spans="1:10" ht="17.25" x14ac:dyDescent="0.25">
      <c r="A22" s="10"/>
      <c r="B22" s="118"/>
      <c r="C22" s="13"/>
      <c r="D22" s="116"/>
      <c r="E22" s="117"/>
      <c r="F22" s="117"/>
      <c r="G22" s="117"/>
    </row>
    <row r="23" spans="1:10" ht="17.25" x14ac:dyDescent="0.25">
      <c r="A23" s="10"/>
      <c r="B23" s="11" t="s">
        <v>99</v>
      </c>
      <c r="C23" s="16" t="s">
        <v>51</v>
      </c>
      <c r="F23" s="117"/>
      <c r="G23" s="117"/>
    </row>
    <row r="24" spans="1:10" ht="17.25" x14ac:dyDescent="0.25">
      <c r="A24" s="10"/>
      <c r="B24" s="115"/>
      <c r="C24" s="33" t="s">
        <v>20</v>
      </c>
      <c r="D24" s="116"/>
      <c r="E24" s="117"/>
      <c r="F24" s="117"/>
      <c r="G24" s="117"/>
    </row>
    <row r="25" spans="1:10" ht="17.25" x14ac:dyDescent="0.25">
      <c r="A25" s="10"/>
      <c r="B25" s="118"/>
      <c r="C25" s="13"/>
      <c r="D25" s="116"/>
      <c r="E25" s="117"/>
      <c r="F25" s="117"/>
      <c r="G25" s="117"/>
    </row>
    <row r="26" spans="1:10" customFormat="1" ht="15.75" customHeight="1" x14ac:dyDescent="0.25">
      <c r="A26" s="10" t="s">
        <v>25</v>
      </c>
      <c r="C26" s="8"/>
      <c r="D26" s="8"/>
      <c r="E26" s="8"/>
      <c r="F26" s="8"/>
      <c r="G26" s="8"/>
      <c r="H26" s="8"/>
      <c r="I26" s="8"/>
      <c r="J26" s="8"/>
    </row>
    <row r="27" spans="1:10" customFormat="1" ht="17.25" x14ac:dyDescent="0.25">
      <c r="B27" s="8"/>
      <c r="C27" s="8"/>
      <c r="D27" s="8"/>
      <c r="E27" s="8"/>
      <c r="F27" s="8"/>
      <c r="G27" s="8"/>
      <c r="H27" s="8"/>
      <c r="I27" s="8"/>
      <c r="J27" s="8"/>
    </row>
    <row r="28" spans="1:10" customFormat="1" ht="42" x14ac:dyDescent="0.25">
      <c r="B28" s="17" t="s">
        <v>101</v>
      </c>
      <c r="C28" s="17" t="s">
        <v>102</v>
      </c>
      <c r="D28" s="17" t="s">
        <v>103</v>
      </c>
      <c r="E28" s="17" t="s">
        <v>104</v>
      </c>
      <c r="F28" s="8"/>
      <c r="G28" s="8"/>
      <c r="H28" s="8"/>
      <c r="I28" s="8"/>
      <c r="J28" s="8"/>
    </row>
    <row r="29" spans="1:10" customFormat="1" ht="17.25" x14ac:dyDescent="0.3">
      <c r="B29" s="18" t="s">
        <v>28</v>
      </c>
      <c r="C29" s="18" t="s">
        <v>263</v>
      </c>
      <c r="D29" s="18"/>
      <c r="E29" s="18"/>
      <c r="F29" s="19"/>
      <c r="G29" s="8"/>
      <c r="H29" s="8"/>
      <c r="I29" s="8"/>
      <c r="J29" s="19"/>
    </row>
    <row r="30" spans="1:10" ht="17.25" x14ac:dyDescent="0.25">
      <c r="A30" s="10"/>
      <c r="B30" s="118"/>
      <c r="C30" s="13"/>
      <c r="D30" s="116"/>
      <c r="E30" s="117"/>
      <c r="F30" s="117"/>
      <c r="G30" s="117"/>
    </row>
    <row r="31" spans="1:10" s="119" customFormat="1" ht="20.25" customHeight="1" x14ac:dyDescent="0.25">
      <c r="A31" s="10" t="s">
        <v>29</v>
      </c>
    </row>
    <row r="32" spans="1:10" s="119" customFormat="1" ht="15" customHeight="1" x14ac:dyDescent="0.25"/>
    <row r="33" spans="1:5" s="119" customFormat="1" ht="202.5" x14ac:dyDescent="0.25">
      <c r="B33" s="11" t="s">
        <v>105</v>
      </c>
      <c r="C33" s="47" t="s">
        <v>269</v>
      </c>
    </row>
    <row r="34" spans="1:5" s="119" customFormat="1" ht="17.25" customHeight="1" x14ac:dyDescent="0.25"/>
    <row r="35" spans="1:5" s="119" customFormat="1" ht="16.5" customHeight="1" x14ac:dyDescent="0.25">
      <c r="B35" s="137" t="s">
        <v>106</v>
      </c>
      <c r="C35" s="120" t="s">
        <v>15</v>
      </c>
    </row>
    <row r="36" spans="1:5" s="119" customFormat="1" ht="15" customHeight="1" x14ac:dyDescent="0.25">
      <c r="B36" s="138"/>
    </row>
    <row r="37" spans="1:5" s="119" customFormat="1" ht="15" customHeight="1" x14ac:dyDescent="0.25">
      <c r="B37" s="138"/>
    </row>
    <row r="38" spans="1:5" s="119" customFormat="1" ht="15" customHeight="1" x14ac:dyDescent="0.25">
      <c r="B38" s="139"/>
      <c r="C38" s="121"/>
    </row>
    <row r="39" spans="1:5" s="119" customFormat="1" ht="15" customHeight="1" x14ac:dyDescent="0.25"/>
    <row r="40" spans="1:5" s="119" customFormat="1" ht="13.5" customHeight="1" x14ac:dyDescent="0.25">
      <c r="B40" s="137" t="s">
        <v>107</v>
      </c>
    </row>
    <row r="41" spans="1:5" s="119" customFormat="1" ht="13.5" x14ac:dyDescent="0.25">
      <c r="B41" s="138"/>
    </row>
    <row r="42" spans="1:5" s="119" customFormat="1" ht="13.5" x14ac:dyDescent="0.25">
      <c r="B42" s="139"/>
    </row>
    <row r="43" spans="1:5" s="119" customFormat="1" ht="13.5" x14ac:dyDescent="0.25"/>
    <row r="44" spans="1:5" s="119" customFormat="1" ht="13.5" x14ac:dyDescent="0.25"/>
    <row r="45" spans="1:5" s="119" customFormat="1" ht="15.75" x14ac:dyDescent="0.25">
      <c r="A45" s="10" t="s">
        <v>108</v>
      </c>
    </row>
    <row r="46" spans="1:5" s="119" customFormat="1" ht="13.5" x14ac:dyDescent="0.25"/>
    <row r="47" spans="1:5" s="119" customFormat="1" ht="15" customHeight="1" x14ac:dyDescent="0.25">
      <c r="B47" s="140" t="s">
        <v>266</v>
      </c>
      <c r="C47" s="141"/>
      <c r="D47" s="141"/>
      <c r="E47" s="142"/>
    </row>
    <row r="48" spans="1:5" s="119" customFormat="1" ht="15" customHeight="1" x14ac:dyDescent="0.25"/>
    <row r="49" spans="1:7" s="119" customFormat="1" ht="15" customHeight="1" x14ac:dyDescent="0.25">
      <c r="A49" s="10" t="s">
        <v>109</v>
      </c>
    </row>
    <row r="50" spans="1:7" s="119" customFormat="1" ht="15" customHeight="1" x14ac:dyDescent="0.25"/>
    <row r="51" spans="1:7" s="119" customFormat="1" ht="45" customHeight="1" x14ac:dyDescent="0.25">
      <c r="B51" s="111" t="s">
        <v>267</v>
      </c>
      <c r="C51" s="112"/>
      <c r="D51" s="112"/>
      <c r="E51" s="113"/>
    </row>
    <row r="52" spans="1:7" s="119" customFormat="1" ht="15" customHeight="1" x14ac:dyDescent="0.25"/>
    <row r="53" spans="1:7" s="119" customFormat="1" ht="15" customHeight="1" x14ac:dyDescent="0.25">
      <c r="A53" s="10" t="s">
        <v>110</v>
      </c>
    </row>
    <row r="54" spans="1:7" s="119" customFormat="1" ht="15" customHeight="1" x14ac:dyDescent="0.25"/>
    <row r="55" spans="1:7" s="119" customFormat="1" ht="126.75" customHeight="1" x14ac:dyDescent="0.25">
      <c r="B55" s="111" t="s">
        <v>268</v>
      </c>
      <c r="C55" s="112"/>
      <c r="D55" s="112"/>
      <c r="E55" s="113"/>
    </row>
    <row r="56" spans="1:7" s="119" customFormat="1" ht="13.5" x14ac:dyDescent="0.25"/>
    <row r="57" spans="1:7" s="119" customFormat="1" ht="14.25" x14ac:dyDescent="0.25">
      <c r="A57" s="10" t="s">
        <v>33</v>
      </c>
    </row>
    <row r="58" spans="1:7" s="119" customFormat="1" ht="13.5" x14ac:dyDescent="0.25"/>
    <row r="59" spans="1:7" s="119" customFormat="1" ht="15" customHeight="1" x14ac:dyDescent="0.25">
      <c r="B59" s="135" t="s">
        <v>111</v>
      </c>
      <c r="C59" s="135" t="s">
        <v>0</v>
      </c>
      <c r="D59" s="135" t="s">
        <v>9</v>
      </c>
      <c r="E59" s="135" t="s">
        <v>123</v>
      </c>
      <c r="F59" s="135" t="s">
        <v>124</v>
      </c>
      <c r="G59" s="101" t="s">
        <v>112</v>
      </c>
    </row>
    <row r="60" spans="1:7" s="119" customFormat="1" ht="13.5" x14ac:dyDescent="0.25">
      <c r="B60" s="136"/>
      <c r="C60" s="136"/>
      <c r="D60" s="136"/>
      <c r="E60" s="136"/>
      <c r="F60" s="136"/>
      <c r="G60" s="101">
        <f>C14</f>
        <v>2025</v>
      </c>
    </row>
    <row r="61" spans="1:7" ht="40.5" x14ac:dyDescent="0.25">
      <c r="B61" s="24" t="s">
        <v>264</v>
      </c>
      <c r="C61" s="83" t="s">
        <v>261</v>
      </c>
      <c r="D61" s="83">
        <v>1</v>
      </c>
      <c r="E61" s="83"/>
      <c r="F61" s="26"/>
      <c r="G61" s="122"/>
    </row>
    <row r="62" spans="1:7" x14ac:dyDescent="0.25">
      <c r="B62" s="24"/>
      <c r="C62" s="83"/>
      <c r="D62" s="83"/>
      <c r="E62" s="83"/>
      <c r="F62" s="26"/>
      <c r="G62" s="122"/>
    </row>
    <row r="63" spans="1:7" x14ac:dyDescent="0.25">
      <c r="B63" s="119"/>
    </row>
    <row r="64" spans="1:7" x14ac:dyDescent="0.25">
      <c r="A64" s="10" t="s">
        <v>34</v>
      </c>
      <c r="B64" s="119"/>
    </row>
    <row r="65" spans="1:7" x14ac:dyDescent="0.25">
      <c r="B65" s="119"/>
    </row>
    <row r="66" spans="1:7" x14ac:dyDescent="0.25">
      <c r="B66" s="135" t="s">
        <v>113</v>
      </c>
      <c r="C66" s="135" t="s">
        <v>2</v>
      </c>
      <c r="D66" s="135" t="s">
        <v>9</v>
      </c>
      <c r="E66" s="135" t="s">
        <v>123</v>
      </c>
      <c r="F66" s="135" t="s">
        <v>124</v>
      </c>
      <c r="G66" s="101" t="s">
        <v>40</v>
      </c>
    </row>
    <row r="67" spans="1:7" x14ac:dyDescent="0.25">
      <c r="B67" s="136"/>
      <c r="C67" s="136"/>
      <c r="D67" s="136"/>
      <c r="E67" s="136"/>
      <c r="F67" s="136"/>
      <c r="G67" s="101">
        <f>C14</f>
        <v>2025</v>
      </c>
    </row>
    <row r="68" spans="1:7" x14ac:dyDescent="0.25">
      <c r="B68" s="24" t="s">
        <v>265</v>
      </c>
      <c r="C68" s="101" t="s">
        <v>3</v>
      </c>
      <c r="D68" s="28">
        <v>290504.28999999998</v>
      </c>
      <c r="E68" s="28"/>
      <c r="F68" s="29"/>
      <c r="G68" s="84"/>
    </row>
    <row r="69" spans="1:7" x14ac:dyDescent="0.25">
      <c r="B69" s="83"/>
      <c r="C69" s="101" t="s">
        <v>3</v>
      </c>
      <c r="D69" s="28"/>
      <c r="E69" s="28"/>
      <c r="F69" s="99"/>
      <c r="G69" s="84"/>
    </row>
    <row r="70" spans="1:7" x14ac:dyDescent="0.25">
      <c r="B70" s="14" t="s">
        <v>4</v>
      </c>
      <c r="C70" s="14" t="s">
        <v>3</v>
      </c>
      <c r="D70" s="14">
        <f>SUM(D68:D69)</f>
        <v>290504.28999999998</v>
      </c>
      <c r="E70" s="14">
        <f t="shared" ref="E70:G70" si="0">SUM(E68:E69)</f>
        <v>0</v>
      </c>
      <c r="F70" s="14">
        <f t="shared" si="0"/>
        <v>0</v>
      </c>
      <c r="G70" s="14">
        <f t="shared" si="0"/>
        <v>0</v>
      </c>
    </row>
    <row r="71" spans="1:7" x14ac:dyDescent="0.25">
      <c r="B71" s="115"/>
    </row>
    <row r="72" spans="1:7" x14ac:dyDescent="0.25">
      <c r="A72" s="10" t="s">
        <v>35</v>
      </c>
      <c r="B72" s="115"/>
    </row>
    <row r="73" spans="1:7" x14ac:dyDescent="0.25">
      <c r="B73" s="115"/>
    </row>
    <row r="74" spans="1:7" x14ac:dyDescent="0.25">
      <c r="B74" s="135" t="s">
        <v>114</v>
      </c>
      <c r="C74" s="135" t="s">
        <v>2</v>
      </c>
      <c r="D74" s="135" t="s">
        <v>258</v>
      </c>
      <c r="E74" s="135" t="s">
        <v>1</v>
      </c>
      <c r="F74" s="135" t="s">
        <v>259</v>
      </c>
      <c r="G74" s="101" t="s">
        <v>40</v>
      </c>
    </row>
    <row r="75" spans="1:7" x14ac:dyDescent="0.25">
      <c r="B75" s="136"/>
      <c r="C75" s="136"/>
      <c r="D75" s="136"/>
      <c r="E75" s="136"/>
      <c r="F75" s="136"/>
      <c r="G75" s="101">
        <f>C14</f>
        <v>2025</v>
      </c>
    </row>
    <row r="76" spans="1:7" x14ac:dyDescent="0.25">
      <c r="B76" s="102" t="s">
        <v>43</v>
      </c>
      <c r="C76" s="31" t="s">
        <v>3</v>
      </c>
      <c r="D76" s="14">
        <f>D70</f>
        <v>290504.28999999998</v>
      </c>
      <c r="E76" s="14">
        <f>E70</f>
        <v>0</v>
      </c>
      <c r="F76" s="14">
        <f>F70</f>
        <v>0</v>
      </c>
      <c r="G76" s="14">
        <f>G70</f>
        <v>0</v>
      </c>
    </row>
    <row r="77" spans="1:7" x14ac:dyDescent="0.25">
      <c r="B77" s="34" t="s">
        <v>41</v>
      </c>
      <c r="C77" s="31" t="s">
        <v>3</v>
      </c>
      <c r="D77" s="28">
        <v>290504.28999999998</v>
      </c>
      <c r="E77" s="28"/>
      <c r="F77" s="29"/>
      <c r="G77" s="122"/>
    </row>
    <row r="78" spans="1:7" ht="15" customHeight="1" x14ac:dyDescent="0.25">
      <c r="B78" s="35" t="s">
        <v>42</v>
      </c>
      <c r="C78" s="31" t="s">
        <v>3</v>
      </c>
      <c r="D78" s="28"/>
      <c r="E78" s="28"/>
      <c r="F78" s="29"/>
      <c r="G78" s="122"/>
    </row>
    <row r="79" spans="1:7" x14ac:dyDescent="0.25">
      <c r="B79" s="34" t="s">
        <v>45</v>
      </c>
      <c r="C79" s="31" t="s">
        <v>3</v>
      </c>
      <c r="D79" s="14">
        <f>SUM(D80:D81)</f>
        <v>0</v>
      </c>
      <c r="E79" s="14">
        <f t="shared" ref="E79:G79" si="1">SUM(E80:E81)</f>
        <v>0</v>
      </c>
      <c r="F79" s="14">
        <f t="shared" si="1"/>
        <v>0</v>
      </c>
      <c r="G79" s="14">
        <f t="shared" si="1"/>
        <v>0</v>
      </c>
    </row>
    <row r="80" spans="1:7" x14ac:dyDescent="0.25">
      <c r="B80" s="83"/>
      <c r="C80" s="31" t="s">
        <v>3</v>
      </c>
      <c r="D80" s="28"/>
      <c r="E80" s="28"/>
      <c r="F80" s="29"/>
      <c r="G80" s="122"/>
    </row>
    <row r="81" spans="1:7" x14ac:dyDescent="0.25">
      <c r="B81" s="83"/>
      <c r="C81" s="31" t="s">
        <v>3</v>
      </c>
      <c r="D81" s="28"/>
      <c r="E81" s="28"/>
      <c r="F81" s="29"/>
      <c r="G81" s="122"/>
    </row>
    <row r="82" spans="1:7" ht="15.75" customHeight="1" x14ac:dyDescent="0.25">
      <c r="B82" s="102" t="s">
        <v>44</v>
      </c>
      <c r="C82" s="31" t="s">
        <v>3</v>
      </c>
      <c r="D82" s="14">
        <f>D76-D79-D78</f>
        <v>290504.28999999998</v>
      </c>
      <c r="E82" s="14">
        <f t="shared" ref="E82:G82" si="2">E76-E79-E78</f>
        <v>0</v>
      </c>
      <c r="F82" s="14">
        <f t="shared" si="2"/>
        <v>0</v>
      </c>
      <c r="G82" s="14">
        <f t="shared" si="2"/>
        <v>0</v>
      </c>
    </row>
    <row r="83" spans="1:7" x14ac:dyDescent="0.25">
      <c r="B83" s="115"/>
    </row>
    <row r="84" spans="1:7" ht="19.5" customHeight="1" x14ac:dyDescent="0.25">
      <c r="A84" s="10" t="s">
        <v>37</v>
      </c>
      <c r="B84" s="115"/>
    </row>
    <row r="85" spans="1:7" ht="21" customHeight="1" x14ac:dyDescent="0.25">
      <c r="B85" s="115"/>
    </row>
    <row r="86" spans="1:7" x14ac:dyDescent="0.25">
      <c r="B86" s="102" t="s">
        <v>115</v>
      </c>
      <c r="C86" s="132"/>
      <c r="D86" s="133"/>
      <c r="E86" s="134"/>
    </row>
    <row r="87" spans="1:7" x14ac:dyDescent="0.25">
      <c r="B87" s="115"/>
    </row>
    <row r="88" spans="1:7" ht="15.75" x14ac:dyDescent="0.25">
      <c r="A88" s="10" t="s">
        <v>116</v>
      </c>
      <c r="B88" s="4"/>
    </row>
    <row r="89" spans="1:7" x14ac:dyDescent="0.25">
      <c r="B89" s="115"/>
    </row>
    <row r="90" spans="1:7" x14ac:dyDescent="0.25">
      <c r="B90" s="102" t="s">
        <v>5</v>
      </c>
      <c r="C90" s="132"/>
      <c r="D90" s="133"/>
      <c r="E90" s="134"/>
    </row>
    <row r="91" spans="1:7" x14ac:dyDescent="0.25">
      <c r="B91" s="102" t="s">
        <v>6</v>
      </c>
      <c r="C91" s="132"/>
      <c r="D91" s="133"/>
      <c r="E91" s="134"/>
    </row>
    <row r="92" spans="1:7" ht="24.75" customHeight="1" x14ac:dyDescent="0.25">
      <c r="A92" s="10" t="s">
        <v>117</v>
      </c>
      <c r="B92" s="115"/>
    </row>
    <row r="93" spans="1:7" x14ac:dyDescent="0.25">
      <c r="B93" s="115"/>
    </row>
    <row r="94" spans="1:7" x14ac:dyDescent="0.25">
      <c r="B94" s="132"/>
      <c r="C94" s="133"/>
      <c r="D94" s="133"/>
      <c r="E94" s="134"/>
    </row>
  </sheetData>
  <mergeCells count="22">
    <mergeCell ref="B35:B38"/>
    <mergeCell ref="B40:B42"/>
    <mergeCell ref="B47:E47"/>
    <mergeCell ref="B59:B60"/>
    <mergeCell ref="C59:C60"/>
    <mergeCell ref="D59:D60"/>
    <mergeCell ref="E59:E60"/>
    <mergeCell ref="F74:F75"/>
    <mergeCell ref="C86:E86"/>
    <mergeCell ref="F59:F60"/>
    <mergeCell ref="B66:B67"/>
    <mergeCell ref="C66:C67"/>
    <mergeCell ref="D66:D67"/>
    <mergeCell ref="E66:E67"/>
    <mergeCell ref="F66:F67"/>
    <mergeCell ref="C90:E90"/>
    <mergeCell ref="C91:E91"/>
    <mergeCell ref="B94:E94"/>
    <mergeCell ref="B74:B75"/>
    <mergeCell ref="C74:C75"/>
    <mergeCell ref="D74:D75"/>
    <mergeCell ref="E74:E75"/>
  </mergeCells>
  <dataValidations count="4">
    <dataValidation type="list" allowBlank="1" showInputMessage="1" showErrorMessage="1" sqref="C20:C21">
      <formula1>$H$2:$H$4</formula1>
    </dataValidation>
    <dataValidation type="list" allowBlank="1" showInputMessage="1" showErrorMessage="1" sqref="C24">
      <formula1>$H$2:$H$4</formula1>
    </dataValidation>
    <dataValidation type="list" allowBlank="1" showInputMessage="1" showErrorMessage="1" sqref="C23">
      <formula1>$I$2:$I$3</formula1>
    </dataValidation>
    <dataValidation type="list" allowBlank="1" showInputMessage="1" showErrorMessage="1" sqref="B29">
      <formula1>$J$2:$J$4</formula1>
    </dataValidation>
  </dataValidations>
  <hyperlinks>
    <hyperlink ref="C28" location="_ftn1" display="_ftn1"/>
    <hyperlink ref="D28" location="_ftn2" display="_ftn2"/>
    <hyperlink ref="E28" location="_ftn3" display="_ftn3"/>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xdr:col>
                    <xdr:colOff>85725</xdr:colOff>
                    <xdr:row>34</xdr:row>
                    <xdr:rowOff>9525</xdr:rowOff>
                  </from>
                  <to>
                    <xdr:col>3</xdr:col>
                    <xdr:colOff>1371600</xdr:colOff>
                    <xdr:row>35</xdr:row>
                    <xdr:rowOff>38100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xdr:col>
                    <xdr:colOff>95250</xdr:colOff>
                    <xdr:row>35</xdr:row>
                    <xdr:rowOff>0</xdr:rowOff>
                  </from>
                  <to>
                    <xdr:col>2</xdr:col>
                    <xdr:colOff>3105150</xdr:colOff>
                    <xdr:row>36</xdr:row>
                    <xdr:rowOff>9525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xdr:col>
                    <xdr:colOff>95250</xdr:colOff>
                    <xdr:row>37</xdr:row>
                    <xdr:rowOff>0</xdr:rowOff>
                  </from>
                  <to>
                    <xdr:col>3</xdr:col>
                    <xdr:colOff>1019175</xdr:colOff>
                    <xdr:row>37</xdr:row>
                    <xdr:rowOff>161925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xdr:col>
                    <xdr:colOff>95250</xdr:colOff>
                    <xdr:row>35</xdr:row>
                    <xdr:rowOff>180975</xdr:rowOff>
                  </from>
                  <to>
                    <xdr:col>3</xdr:col>
                    <xdr:colOff>1933575</xdr:colOff>
                    <xdr:row>36</xdr:row>
                    <xdr:rowOff>180975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2</xdr:col>
                    <xdr:colOff>38100</xdr:colOff>
                    <xdr:row>39</xdr:row>
                    <xdr:rowOff>28575</xdr:rowOff>
                  </from>
                  <to>
                    <xdr:col>10</xdr:col>
                    <xdr:colOff>466725</xdr:colOff>
                    <xdr:row>39</xdr:row>
                    <xdr:rowOff>161925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2</xdr:col>
                    <xdr:colOff>47625</xdr:colOff>
                    <xdr:row>40</xdr:row>
                    <xdr:rowOff>28575</xdr:rowOff>
                  </from>
                  <to>
                    <xdr:col>11</xdr:col>
                    <xdr:colOff>228600</xdr:colOff>
                    <xdr:row>41</xdr:row>
                    <xdr:rowOff>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2</xdr:col>
                    <xdr:colOff>47625</xdr:colOff>
                    <xdr:row>41</xdr:row>
                    <xdr:rowOff>9525</xdr:rowOff>
                  </from>
                  <to>
                    <xdr:col>6</xdr:col>
                    <xdr:colOff>1438275</xdr:colOff>
                    <xdr:row>42</xdr:row>
                    <xdr:rowOff>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1</xdr:col>
                    <xdr:colOff>0</xdr:colOff>
                    <xdr:row>11</xdr:row>
                    <xdr:rowOff>0</xdr:rowOff>
                  </from>
                  <to>
                    <xdr:col>1</xdr:col>
                    <xdr:colOff>2933700</xdr:colOff>
                    <xdr:row>12</xdr:row>
                    <xdr:rowOff>47625</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2</xdr:col>
                    <xdr:colOff>85725</xdr:colOff>
                    <xdr:row>34</xdr:row>
                    <xdr:rowOff>9525</xdr:rowOff>
                  </from>
                  <to>
                    <xdr:col>3</xdr:col>
                    <xdr:colOff>1371600</xdr:colOff>
                    <xdr:row>35</xdr:row>
                    <xdr:rowOff>38100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2</xdr:col>
                    <xdr:colOff>95250</xdr:colOff>
                    <xdr:row>35</xdr:row>
                    <xdr:rowOff>0</xdr:rowOff>
                  </from>
                  <to>
                    <xdr:col>2</xdr:col>
                    <xdr:colOff>3105150</xdr:colOff>
                    <xdr:row>36</xdr:row>
                    <xdr:rowOff>9525</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2</xdr:col>
                    <xdr:colOff>95250</xdr:colOff>
                    <xdr:row>37</xdr:row>
                    <xdr:rowOff>0</xdr:rowOff>
                  </from>
                  <to>
                    <xdr:col>3</xdr:col>
                    <xdr:colOff>1019175</xdr:colOff>
                    <xdr:row>37</xdr:row>
                    <xdr:rowOff>161925</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2</xdr:col>
                    <xdr:colOff>95250</xdr:colOff>
                    <xdr:row>35</xdr:row>
                    <xdr:rowOff>180975</xdr:rowOff>
                  </from>
                  <to>
                    <xdr:col>3</xdr:col>
                    <xdr:colOff>1933575</xdr:colOff>
                    <xdr:row>36</xdr:row>
                    <xdr:rowOff>180975</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2</xdr:col>
                    <xdr:colOff>47625</xdr:colOff>
                    <xdr:row>41</xdr:row>
                    <xdr:rowOff>9525</xdr:rowOff>
                  </from>
                  <to>
                    <xdr:col>6</xdr:col>
                    <xdr:colOff>1438275</xdr:colOff>
                    <xdr:row>42</xdr:row>
                    <xdr:rowOff>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1</xdr:col>
                    <xdr:colOff>0</xdr:colOff>
                    <xdr:row>11</xdr:row>
                    <xdr:rowOff>0</xdr:rowOff>
                  </from>
                  <to>
                    <xdr:col>1</xdr:col>
                    <xdr:colOff>2933700</xdr:colOff>
                    <xdr:row>12</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97"/>
  <sheetViews>
    <sheetView topLeftCell="C61" workbookViewId="0">
      <selection activeCell="M69" sqref="M69"/>
    </sheetView>
  </sheetViews>
  <sheetFormatPr defaultColWidth="9.140625" defaultRowHeight="15" x14ac:dyDescent="0.25"/>
  <cols>
    <col min="2" max="2" width="62.42578125" style="1" customWidth="1"/>
    <col min="3" max="3" width="105.5703125" customWidth="1"/>
    <col min="4" max="4" width="45.140625" customWidth="1"/>
    <col min="5" max="5" width="37.140625" customWidth="1"/>
    <col min="6" max="6" width="12.42578125" customWidth="1"/>
    <col min="7" max="7" width="28.42578125" customWidth="1"/>
    <col min="8" max="8" width="4" hidden="1" customWidth="1"/>
    <col min="9" max="10" width="7.85546875" hidden="1" customWidth="1"/>
    <col min="13" max="13" width="11.5703125" bestFit="1" customWidth="1"/>
  </cols>
  <sheetData>
    <row r="1" spans="1:10" ht="19.5" x14ac:dyDescent="0.25">
      <c r="A1" s="7" t="s">
        <v>87</v>
      </c>
      <c r="B1"/>
      <c r="C1" s="5"/>
      <c r="D1" s="5"/>
      <c r="E1" s="2"/>
      <c r="F1" s="2"/>
      <c r="H1" s="2" t="s">
        <v>19</v>
      </c>
      <c r="I1" s="2" t="s">
        <v>24</v>
      </c>
      <c r="J1" t="s">
        <v>26</v>
      </c>
    </row>
    <row r="2" spans="1:10" ht="17.25" x14ac:dyDescent="0.25">
      <c r="A2" s="9"/>
      <c r="B2" s="8"/>
      <c r="C2" s="5"/>
      <c r="D2" s="5"/>
      <c r="E2" s="2"/>
      <c r="F2" s="2"/>
      <c r="H2" s="2" t="s">
        <v>20</v>
      </c>
      <c r="I2" t="s">
        <v>51</v>
      </c>
      <c r="J2" s="20" t="s">
        <v>14</v>
      </c>
    </row>
    <row r="3" spans="1:10" ht="17.25" x14ac:dyDescent="0.25">
      <c r="A3" s="10" t="s">
        <v>16</v>
      </c>
      <c r="B3" s="8"/>
      <c r="C3" s="5"/>
      <c r="D3" s="5"/>
      <c r="E3" s="2"/>
      <c r="F3" s="2"/>
      <c r="H3" s="2" t="s">
        <v>21</v>
      </c>
      <c r="I3" t="s">
        <v>52</v>
      </c>
      <c r="J3" s="20" t="s">
        <v>27</v>
      </c>
    </row>
    <row r="4" spans="1:10" ht="17.25" x14ac:dyDescent="0.25">
      <c r="A4" s="9"/>
      <c r="B4" s="8"/>
      <c r="C4" s="5"/>
      <c r="D4" s="5"/>
      <c r="E4" s="2"/>
      <c r="F4" s="2"/>
      <c r="H4" s="2" t="s">
        <v>22</v>
      </c>
      <c r="J4" s="20" t="s">
        <v>28</v>
      </c>
    </row>
    <row r="5" spans="1:10" ht="17.25" x14ac:dyDescent="0.25">
      <c r="A5" s="9"/>
      <c r="B5" s="11" t="s">
        <v>88</v>
      </c>
      <c r="C5" s="12" t="s">
        <v>201</v>
      </c>
      <c r="D5" s="5"/>
      <c r="E5" s="2"/>
      <c r="F5" s="2"/>
      <c r="G5" s="2"/>
    </row>
    <row r="6" spans="1:10" ht="30" customHeight="1" x14ac:dyDescent="0.25">
      <c r="A6" s="9"/>
      <c r="B6" s="11" t="s">
        <v>89</v>
      </c>
      <c r="C6" s="12" t="s">
        <v>202</v>
      </c>
      <c r="D6" s="5"/>
      <c r="E6" s="2"/>
      <c r="F6" s="2"/>
      <c r="G6" s="2"/>
    </row>
    <row r="7" spans="1:10" ht="17.25" x14ac:dyDescent="0.25">
      <c r="A7" s="9"/>
      <c r="B7" s="8"/>
      <c r="C7" s="5"/>
      <c r="D7" s="5"/>
      <c r="E7" s="2"/>
      <c r="F7" s="2"/>
      <c r="G7" s="2"/>
    </row>
    <row r="8" spans="1:10" ht="17.25" x14ac:dyDescent="0.25">
      <c r="A8" s="10" t="s">
        <v>17</v>
      </c>
      <c r="B8" s="8"/>
      <c r="C8" s="5"/>
      <c r="D8" s="5"/>
      <c r="E8" s="2"/>
      <c r="F8" s="2"/>
      <c r="G8" s="2"/>
    </row>
    <row r="9" spans="1:10" ht="17.25" x14ac:dyDescent="0.25">
      <c r="A9" s="10"/>
      <c r="B9" s="8"/>
      <c r="C9" s="5"/>
      <c r="D9" s="5"/>
      <c r="E9" s="2"/>
      <c r="F9" s="2"/>
      <c r="G9" s="2"/>
    </row>
    <row r="10" spans="1:10" ht="17.25" x14ac:dyDescent="0.25">
      <c r="A10" s="10"/>
      <c r="B10" s="11" t="s">
        <v>90</v>
      </c>
      <c r="C10" s="12" t="s">
        <v>199</v>
      </c>
      <c r="G10" s="2"/>
    </row>
    <row r="11" spans="1:10" ht="17.25" x14ac:dyDescent="0.25">
      <c r="A11" s="10"/>
      <c r="B11" s="11" t="s">
        <v>91</v>
      </c>
      <c r="C11" s="12"/>
      <c r="G11" s="2"/>
    </row>
    <row r="12" spans="1:10" ht="189" x14ac:dyDescent="0.25">
      <c r="A12" s="10"/>
      <c r="B12" s="15"/>
      <c r="C12" s="76" t="s">
        <v>200</v>
      </c>
      <c r="D12" s="5"/>
      <c r="E12" s="2"/>
      <c r="F12" s="2"/>
      <c r="G12" s="2"/>
    </row>
    <row r="13" spans="1:10" ht="17.25" x14ac:dyDescent="0.25">
      <c r="A13" s="10"/>
      <c r="B13" s="11" t="s">
        <v>36</v>
      </c>
      <c r="C13" s="45" t="s">
        <v>128</v>
      </c>
      <c r="D13" s="5"/>
      <c r="E13" s="2"/>
      <c r="F13" s="2"/>
      <c r="G13" s="2"/>
    </row>
    <row r="14" spans="1:10" ht="17.25" x14ac:dyDescent="0.25">
      <c r="A14" s="10"/>
      <c r="B14" s="11" t="s">
        <v>93</v>
      </c>
      <c r="C14" s="45" t="s">
        <v>129</v>
      </c>
      <c r="D14" s="5"/>
      <c r="E14" s="2"/>
      <c r="F14" s="2"/>
      <c r="G14" s="2"/>
    </row>
    <row r="15" spans="1:10" ht="17.25" x14ac:dyDescent="0.25">
      <c r="A15" s="10"/>
      <c r="B15" s="8"/>
      <c r="C15" s="13"/>
      <c r="D15" s="5"/>
      <c r="E15" s="2"/>
      <c r="F15" s="2"/>
      <c r="G15" s="2"/>
    </row>
    <row r="16" spans="1:10" ht="17.25" x14ac:dyDescent="0.25">
      <c r="A16" s="10" t="s">
        <v>18</v>
      </c>
      <c r="B16" s="8"/>
      <c r="C16" s="13"/>
      <c r="D16" s="5"/>
      <c r="E16" s="2"/>
      <c r="F16" s="2"/>
      <c r="G16" s="2"/>
    </row>
    <row r="17" spans="1:10" ht="17.25" x14ac:dyDescent="0.25">
      <c r="B17" s="11" t="s">
        <v>94</v>
      </c>
      <c r="C17" s="49" t="s">
        <v>205</v>
      </c>
      <c r="D17" s="5"/>
      <c r="E17" s="2"/>
      <c r="F17" s="2"/>
      <c r="G17" s="2"/>
    </row>
    <row r="18" spans="1:10" ht="17.25" x14ac:dyDescent="0.25">
      <c r="A18" s="10"/>
      <c r="B18" s="11" t="s">
        <v>96</v>
      </c>
      <c r="C18" s="78"/>
      <c r="D18" s="5"/>
      <c r="E18" s="2"/>
      <c r="F18" s="2"/>
      <c r="G18" s="2"/>
    </row>
    <row r="19" spans="1:10" ht="17.25" x14ac:dyDescent="0.25">
      <c r="A19" s="10"/>
      <c r="B19" s="5"/>
      <c r="C19" s="5"/>
      <c r="D19" s="5"/>
      <c r="E19" s="2"/>
      <c r="F19" s="2"/>
      <c r="G19" s="2"/>
    </row>
    <row r="20" spans="1:10" ht="26.25" customHeight="1" x14ac:dyDescent="0.25">
      <c r="A20" s="10"/>
      <c r="B20" s="11" t="s">
        <v>95</v>
      </c>
      <c r="C20" s="16" t="s">
        <v>20</v>
      </c>
      <c r="F20" s="2"/>
      <c r="G20" s="2"/>
    </row>
    <row r="21" spans="1:10" ht="17.25" x14ac:dyDescent="0.25">
      <c r="A21" s="10"/>
      <c r="B21"/>
      <c r="C21" s="33"/>
      <c r="F21" s="2"/>
      <c r="G21" s="2"/>
    </row>
    <row r="22" spans="1:10" ht="17.25" x14ac:dyDescent="0.25">
      <c r="A22" s="10"/>
      <c r="B22" s="8"/>
      <c r="C22" s="13"/>
      <c r="D22" s="5"/>
      <c r="E22" s="2"/>
      <c r="F22" s="2"/>
      <c r="G22" s="2"/>
    </row>
    <row r="23" spans="1:10" ht="17.25" x14ac:dyDescent="0.25">
      <c r="A23" s="10"/>
      <c r="B23" s="11" t="s">
        <v>99</v>
      </c>
      <c r="C23" s="16" t="s">
        <v>51</v>
      </c>
      <c r="F23" s="2"/>
      <c r="G23" s="2"/>
    </row>
    <row r="24" spans="1:10" ht="17.25" x14ac:dyDescent="0.25">
      <c r="A24" s="10"/>
      <c r="B24"/>
      <c r="C24" s="33" t="s">
        <v>20</v>
      </c>
      <c r="D24" s="5"/>
      <c r="E24" s="2"/>
      <c r="F24" s="2"/>
      <c r="G24" s="2"/>
    </row>
    <row r="25" spans="1:10" ht="17.25" x14ac:dyDescent="0.25">
      <c r="A25" s="10"/>
      <c r="B25" s="8"/>
      <c r="C25" s="13"/>
      <c r="D25" s="5"/>
      <c r="E25" s="2"/>
      <c r="F25" s="2"/>
      <c r="G25" s="2"/>
    </row>
    <row r="26" spans="1:10" ht="15.75" customHeight="1" x14ac:dyDescent="0.25">
      <c r="A26" s="10" t="s">
        <v>25</v>
      </c>
      <c r="B26"/>
      <c r="C26" s="8"/>
      <c r="D26" s="8"/>
      <c r="E26" s="8"/>
      <c r="F26" s="8"/>
      <c r="G26" s="8"/>
      <c r="H26" s="8"/>
      <c r="I26" s="8"/>
      <c r="J26" s="8"/>
    </row>
    <row r="27" spans="1:10" ht="17.25" x14ac:dyDescent="0.25">
      <c r="B27" s="8"/>
      <c r="C27" s="8"/>
      <c r="D27" s="8"/>
      <c r="E27" s="8"/>
      <c r="F27" s="8"/>
      <c r="G27" s="8"/>
      <c r="H27" s="8"/>
      <c r="I27" s="8"/>
      <c r="J27" s="8"/>
    </row>
    <row r="28" spans="1:10" ht="42" x14ac:dyDescent="0.25">
      <c r="B28" s="17" t="s">
        <v>101</v>
      </c>
      <c r="C28" s="17" t="s">
        <v>102</v>
      </c>
      <c r="D28" s="17" t="s">
        <v>103</v>
      </c>
      <c r="E28" s="17" t="s">
        <v>104</v>
      </c>
      <c r="F28" s="8"/>
      <c r="G28" s="8"/>
      <c r="H28" s="8"/>
      <c r="I28" s="8"/>
      <c r="J28" s="8"/>
    </row>
    <row r="29" spans="1:10" ht="203.25" x14ac:dyDescent="0.3">
      <c r="B29" s="18" t="s">
        <v>28</v>
      </c>
      <c r="C29" s="47" t="s">
        <v>151</v>
      </c>
      <c r="D29" s="18"/>
      <c r="E29" s="47" t="s">
        <v>131</v>
      </c>
      <c r="F29" s="19"/>
      <c r="G29" s="8"/>
      <c r="H29" s="8"/>
      <c r="I29" s="8"/>
      <c r="J29" s="19"/>
    </row>
    <row r="30" spans="1:10" ht="17.25" x14ac:dyDescent="0.25">
      <c r="A30" s="10"/>
      <c r="B30" s="8"/>
      <c r="C30" s="13"/>
      <c r="D30" s="5"/>
      <c r="E30" s="2"/>
      <c r="F30" s="2"/>
      <c r="G30" s="2"/>
    </row>
    <row r="31" spans="1:10" s="6" customFormat="1" ht="20.25" customHeight="1" x14ac:dyDescent="0.25">
      <c r="A31" s="10" t="s">
        <v>29</v>
      </c>
    </row>
    <row r="32" spans="1:10" s="6" customFormat="1" ht="15" customHeight="1" x14ac:dyDescent="0.25"/>
    <row r="33" spans="1:5" s="6" customFormat="1" ht="15" customHeight="1" x14ac:dyDescent="0.25">
      <c r="B33" s="11" t="s">
        <v>105</v>
      </c>
      <c r="C33" s="47" t="s">
        <v>152</v>
      </c>
    </row>
    <row r="34" spans="1:5" s="6" customFormat="1" ht="17.25" customHeight="1" x14ac:dyDescent="0.25"/>
    <row r="35" spans="1:5" s="6" customFormat="1" ht="16.5" customHeight="1" x14ac:dyDescent="0.25">
      <c r="B35" s="137" t="s">
        <v>106</v>
      </c>
      <c r="C35" s="21" t="s">
        <v>15</v>
      </c>
    </row>
    <row r="36" spans="1:5" s="6" customFormat="1" ht="15" customHeight="1" x14ac:dyDescent="0.25">
      <c r="B36" s="138"/>
    </row>
    <row r="37" spans="1:5" s="6" customFormat="1" ht="15" customHeight="1" x14ac:dyDescent="0.25">
      <c r="B37" s="138"/>
    </row>
    <row r="38" spans="1:5" s="6" customFormat="1" ht="15" customHeight="1" x14ac:dyDescent="0.25">
      <c r="B38" s="139"/>
      <c r="C38" s="22"/>
    </row>
    <row r="39" spans="1:5" s="6" customFormat="1" ht="100.5" customHeight="1" x14ac:dyDescent="0.25">
      <c r="C39" s="47" t="s">
        <v>153</v>
      </c>
    </row>
    <row r="40" spans="1:5" s="6" customFormat="1" ht="13.5" customHeight="1" x14ac:dyDescent="0.25">
      <c r="B40" s="137" t="s">
        <v>107</v>
      </c>
    </row>
    <row r="41" spans="1:5" s="6" customFormat="1" ht="13.5" x14ac:dyDescent="0.25">
      <c r="B41" s="138"/>
    </row>
    <row r="42" spans="1:5" s="6" customFormat="1" ht="13.5" x14ac:dyDescent="0.25">
      <c r="B42" s="139"/>
    </row>
    <row r="43" spans="1:5" s="6" customFormat="1" ht="13.5" x14ac:dyDescent="0.25"/>
    <row r="44" spans="1:5" s="6" customFormat="1" ht="13.5" x14ac:dyDescent="0.25"/>
    <row r="45" spans="1:5" s="6" customFormat="1" ht="15.75" x14ac:dyDescent="0.25">
      <c r="A45" s="10" t="s">
        <v>108</v>
      </c>
    </row>
    <row r="46" spans="1:5" s="6" customFormat="1" ht="13.5" x14ac:dyDescent="0.25"/>
    <row r="47" spans="1:5" s="6" customFormat="1" ht="32.25" customHeight="1" x14ac:dyDescent="0.25">
      <c r="B47" s="140" t="s">
        <v>154</v>
      </c>
      <c r="C47" s="141"/>
      <c r="D47" s="141"/>
      <c r="E47" s="142"/>
    </row>
    <row r="48" spans="1:5" s="6" customFormat="1" ht="15" customHeight="1" x14ac:dyDescent="0.25"/>
    <row r="49" spans="1:7" s="6" customFormat="1" ht="15" customHeight="1" x14ac:dyDescent="0.25">
      <c r="A49" s="10" t="s">
        <v>109</v>
      </c>
    </row>
    <row r="50" spans="1:7" s="6" customFormat="1" ht="15" customHeight="1" x14ac:dyDescent="0.25"/>
    <row r="51" spans="1:7" s="6" customFormat="1" ht="24" customHeight="1" x14ac:dyDescent="0.25">
      <c r="B51" s="140" t="s">
        <v>156</v>
      </c>
      <c r="C51" s="141"/>
      <c r="D51" s="141"/>
      <c r="E51" s="142"/>
    </row>
    <row r="52" spans="1:7" s="6" customFormat="1" ht="15" customHeight="1" x14ac:dyDescent="0.25"/>
    <row r="53" spans="1:7" s="6" customFormat="1" ht="15" customHeight="1" x14ac:dyDescent="0.25">
      <c r="A53" s="10" t="s">
        <v>110</v>
      </c>
    </row>
    <row r="54" spans="1:7" s="6" customFormat="1" ht="15" customHeight="1" x14ac:dyDescent="0.25"/>
    <row r="55" spans="1:7" s="6" customFormat="1" ht="13.5" x14ac:dyDescent="0.25">
      <c r="B55" s="140" t="s">
        <v>157</v>
      </c>
      <c r="C55" s="141"/>
      <c r="D55" s="141"/>
      <c r="E55" s="142"/>
    </row>
    <row r="56" spans="1:7" s="6" customFormat="1" ht="13.5" x14ac:dyDescent="0.25"/>
    <row r="57" spans="1:7" s="6" customFormat="1" ht="14.25" x14ac:dyDescent="0.25">
      <c r="A57" s="10" t="s">
        <v>33</v>
      </c>
    </row>
    <row r="58" spans="1:7" s="6" customFormat="1" ht="13.5" x14ac:dyDescent="0.25"/>
    <row r="59" spans="1:7" s="6" customFormat="1" ht="15" customHeight="1" x14ac:dyDescent="0.25">
      <c r="B59" s="135" t="s">
        <v>111</v>
      </c>
      <c r="C59" s="135" t="s">
        <v>0</v>
      </c>
      <c r="D59" s="135" t="s">
        <v>9</v>
      </c>
      <c r="E59" s="135" t="s">
        <v>123</v>
      </c>
      <c r="F59" s="135" t="s">
        <v>124</v>
      </c>
      <c r="G59" s="23" t="s">
        <v>112</v>
      </c>
    </row>
    <row r="60" spans="1:7" s="6" customFormat="1" ht="13.5" x14ac:dyDescent="0.25">
      <c r="B60" s="136"/>
      <c r="C60" s="136"/>
      <c r="D60" s="136"/>
      <c r="E60" s="136"/>
      <c r="F60" s="136"/>
      <c r="G60" s="23" t="str">
        <f>C14</f>
        <v>10/2029</v>
      </c>
    </row>
    <row r="61" spans="1:7" ht="40.5" x14ac:dyDescent="0.25">
      <c r="B61" s="85" t="s">
        <v>189</v>
      </c>
      <c r="C61" s="25"/>
      <c r="D61" s="25"/>
      <c r="E61" s="25"/>
      <c r="F61" s="26"/>
      <c r="G61" s="27"/>
    </row>
    <row r="62" spans="1:7" x14ac:dyDescent="0.25">
      <c r="B62" s="24"/>
      <c r="C62" s="25"/>
      <c r="D62" s="25"/>
      <c r="E62" s="25"/>
      <c r="F62" s="26"/>
      <c r="G62" s="27"/>
    </row>
    <row r="63" spans="1:7" x14ac:dyDescent="0.25">
      <c r="B63" s="6"/>
    </row>
    <row r="64" spans="1:7" x14ac:dyDescent="0.25">
      <c r="A64" s="10" t="s">
        <v>34</v>
      </c>
      <c r="B64" s="6"/>
    </row>
    <row r="65" spans="1:13" x14ac:dyDescent="0.25">
      <c r="B65" s="6"/>
    </row>
    <row r="66" spans="1:13" x14ac:dyDescent="0.25">
      <c r="B66" s="135" t="s">
        <v>113</v>
      </c>
      <c r="C66" s="135" t="s">
        <v>2</v>
      </c>
      <c r="D66" s="135" t="s">
        <v>9</v>
      </c>
      <c r="E66" s="135" t="s">
        <v>123</v>
      </c>
      <c r="F66" s="135" t="s">
        <v>124</v>
      </c>
      <c r="G66" s="23" t="s">
        <v>40</v>
      </c>
    </row>
    <row r="67" spans="1:13" x14ac:dyDescent="0.25">
      <c r="B67" s="136"/>
      <c r="C67" s="136"/>
      <c r="D67" s="136"/>
      <c r="E67" s="136"/>
      <c r="F67" s="136"/>
      <c r="G67" s="23" t="str">
        <f>C14</f>
        <v>10/2029</v>
      </c>
    </row>
    <row r="68" spans="1:13" x14ac:dyDescent="0.25">
      <c r="B68" s="65" t="s">
        <v>179</v>
      </c>
      <c r="C68" s="74" t="s">
        <v>3</v>
      </c>
      <c r="D68" s="69">
        <f>D72</f>
        <v>272510</v>
      </c>
      <c r="E68" s="69">
        <f t="shared" ref="E68:G68" si="0">E72</f>
        <v>566440</v>
      </c>
      <c r="F68" s="69">
        <f t="shared" si="0"/>
        <v>532820</v>
      </c>
      <c r="G68" s="69">
        <f t="shared" si="0"/>
        <v>2304960</v>
      </c>
      <c r="M68" s="123">
        <f>+G72+'Հ2 Ձև2 (Costruction and ICT)'!G85+'Հ2 Ձև3 (Consulting &amp; Capacity)'!G91</f>
        <v>29400040</v>
      </c>
    </row>
    <row r="69" spans="1:13" x14ac:dyDescent="0.25">
      <c r="B69" s="65" t="s">
        <v>180</v>
      </c>
      <c r="C69" s="74" t="s">
        <v>3</v>
      </c>
      <c r="D69" s="69">
        <f>D72</f>
        <v>272510</v>
      </c>
      <c r="E69" s="69">
        <f t="shared" ref="E69:G69" si="1">E72</f>
        <v>566440</v>
      </c>
      <c r="F69" s="69">
        <f t="shared" si="1"/>
        <v>532820</v>
      </c>
      <c r="G69" s="69">
        <f t="shared" si="1"/>
        <v>2304960</v>
      </c>
    </row>
    <row r="70" spans="1:13" x14ac:dyDescent="0.25">
      <c r="B70" s="66" t="s">
        <v>181</v>
      </c>
      <c r="C70" s="74" t="s">
        <v>3</v>
      </c>
      <c r="D70" s="69">
        <f>D72</f>
        <v>272510</v>
      </c>
      <c r="E70" s="69">
        <f t="shared" ref="E70:G70" si="2">E72</f>
        <v>566440</v>
      </c>
      <c r="F70" s="69">
        <f t="shared" si="2"/>
        <v>532820</v>
      </c>
      <c r="G70" s="69">
        <f t="shared" si="2"/>
        <v>2304960</v>
      </c>
      <c r="K70" s="54"/>
    </row>
    <row r="71" spans="1:13" ht="42.75" x14ac:dyDescent="0.25">
      <c r="B71" s="68" t="s">
        <v>194</v>
      </c>
      <c r="C71" s="74" t="s">
        <v>3</v>
      </c>
      <c r="D71" s="69">
        <f>D72</f>
        <v>272510</v>
      </c>
      <c r="E71" s="69">
        <f t="shared" ref="E71:G71" si="3">E72</f>
        <v>566440</v>
      </c>
      <c r="F71" s="69">
        <f t="shared" si="3"/>
        <v>532820</v>
      </c>
      <c r="G71" s="69">
        <f t="shared" si="3"/>
        <v>2304960</v>
      </c>
      <c r="K71" s="54"/>
    </row>
    <row r="72" spans="1:13" ht="16.5" x14ac:dyDescent="0.3">
      <c r="B72" s="73" t="s">
        <v>195</v>
      </c>
      <c r="C72" s="74" t="s">
        <v>3</v>
      </c>
      <c r="D72" s="88">
        <v>272510</v>
      </c>
      <c r="E72" s="88">
        <v>566440</v>
      </c>
      <c r="F72" s="88">
        <v>532820</v>
      </c>
      <c r="G72" s="88">
        <v>2304960</v>
      </c>
      <c r="K72" s="54"/>
    </row>
    <row r="73" spans="1:13" x14ac:dyDescent="0.25">
      <c r="B73" s="14" t="s">
        <v>4</v>
      </c>
      <c r="C73" s="14" t="s">
        <v>3</v>
      </c>
      <c r="D73" s="92">
        <f>D72</f>
        <v>272510</v>
      </c>
      <c r="E73" s="92">
        <f t="shared" ref="E73:G73" si="4">E72</f>
        <v>566440</v>
      </c>
      <c r="F73" s="92">
        <f t="shared" si="4"/>
        <v>532820</v>
      </c>
      <c r="G73" s="92">
        <f t="shared" si="4"/>
        <v>2304960</v>
      </c>
    </row>
    <row r="74" spans="1:13" x14ac:dyDescent="0.25">
      <c r="B74"/>
    </row>
    <row r="75" spans="1:13" x14ac:dyDescent="0.25">
      <c r="A75" s="10" t="s">
        <v>35</v>
      </c>
      <c r="B75"/>
    </row>
    <row r="76" spans="1:13" x14ac:dyDescent="0.25">
      <c r="B76"/>
    </row>
    <row r="77" spans="1:13" x14ac:dyDescent="0.25">
      <c r="B77" s="135" t="s">
        <v>114</v>
      </c>
      <c r="C77" s="135" t="s">
        <v>2</v>
      </c>
      <c r="D77" s="135" t="s">
        <v>9</v>
      </c>
      <c r="E77" s="135" t="s">
        <v>123</v>
      </c>
      <c r="F77" s="135" t="s">
        <v>124</v>
      </c>
      <c r="G77" s="23" t="s">
        <v>40</v>
      </c>
    </row>
    <row r="78" spans="1:13" x14ac:dyDescent="0.25">
      <c r="B78" s="136"/>
      <c r="C78" s="136"/>
      <c r="D78" s="136"/>
      <c r="E78" s="136"/>
      <c r="F78" s="136"/>
      <c r="G78" s="23" t="str">
        <f>C14</f>
        <v>10/2029</v>
      </c>
    </row>
    <row r="79" spans="1:13" x14ac:dyDescent="0.25">
      <c r="B79" s="32" t="s">
        <v>43</v>
      </c>
      <c r="C79" s="31" t="s">
        <v>3</v>
      </c>
      <c r="D79" s="14">
        <f>D73</f>
        <v>272510</v>
      </c>
      <c r="E79" s="14">
        <f>E73</f>
        <v>566440</v>
      </c>
      <c r="F79" s="14">
        <f>F73</f>
        <v>532820</v>
      </c>
      <c r="G79" s="14">
        <f>G73</f>
        <v>2304960</v>
      </c>
    </row>
    <row r="80" spans="1:13" x14ac:dyDescent="0.25">
      <c r="B80" s="34" t="s">
        <v>41</v>
      </c>
      <c r="C80" s="31" t="s">
        <v>3</v>
      </c>
      <c r="D80" s="28"/>
      <c r="E80" s="28"/>
      <c r="F80" s="29"/>
      <c r="G80" s="27"/>
    </row>
    <row r="81" spans="1:7" ht="15" customHeight="1" x14ac:dyDescent="0.25">
      <c r="B81" s="35" t="s">
        <v>42</v>
      </c>
      <c r="C81" s="31" t="s">
        <v>3</v>
      </c>
      <c r="D81" s="28"/>
      <c r="E81" s="28"/>
      <c r="F81" s="29"/>
      <c r="G81" s="27"/>
    </row>
    <row r="82" spans="1:7" x14ac:dyDescent="0.25">
      <c r="B82" s="34" t="s">
        <v>45</v>
      </c>
      <c r="C82" s="31" t="s">
        <v>3</v>
      </c>
      <c r="D82" s="14">
        <f>SUM(D83:D84)</f>
        <v>0</v>
      </c>
      <c r="E82" s="14">
        <f>SUM(E83:E84)</f>
        <v>0</v>
      </c>
      <c r="F82" s="14">
        <f>SUM(F83:F84)</f>
        <v>0</v>
      </c>
      <c r="G82" s="14">
        <f>SUM(G83:G84)</f>
        <v>0</v>
      </c>
    </row>
    <row r="83" spans="1:7" x14ac:dyDescent="0.25">
      <c r="B83" s="25" t="s">
        <v>136</v>
      </c>
      <c r="C83" s="31" t="s">
        <v>3</v>
      </c>
      <c r="D83" s="28"/>
      <c r="E83" s="28"/>
      <c r="F83" s="29"/>
      <c r="G83" s="27"/>
    </row>
    <row r="84" spans="1:7" x14ac:dyDescent="0.25">
      <c r="B84" s="25"/>
      <c r="C84" s="31" t="s">
        <v>3</v>
      </c>
      <c r="D84" s="28"/>
      <c r="E84" s="28"/>
      <c r="F84" s="29"/>
      <c r="G84" s="27"/>
    </row>
    <row r="85" spans="1:7" ht="15.75" customHeight="1" x14ac:dyDescent="0.25">
      <c r="B85" s="32" t="s">
        <v>44</v>
      </c>
      <c r="C85" s="31" t="s">
        <v>3</v>
      </c>
      <c r="D85" s="14">
        <f>D79-D82-D81</f>
        <v>272510</v>
      </c>
      <c r="E85" s="14">
        <f>E79-E82-E81</f>
        <v>566440</v>
      </c>
      <c r="F85" s="14">
        <f>F79-F82-F81</f>
        <v>532820</v>
      </c>
      <c r="G85" s="14">
        <f>G79-G82-G81</f>
        <v>2304960</v>
      </c>
    </row>
    <row r="86" spans="1:7" x14ac:dyDescent="0.25">
      <c r="B86"/>
    </row>
    <row r="87" spans="1:7" ht="19.5" customHeight="1" x14ac:dyDescent="0.25">
      <c r="A87" s="10" t="s">
        <v>37</v>
      </c>
      <c r="B87"/>
    </row>
    <row r="88" spans="1:7" ht="21" customHeight="1" x14ac:dyDescent="0.25">
      <c r="B88"/>
    </row>
    <row r="89" spans="1:7" ht="67.5" customHeight="1" x14ac:dyDescent="0.25">
      <c r="B89" s="32" t="s">
        <v>115</v>
      </c>
      <c r="C89" s="143" t="s">
        <v>159</v>
      </c>
      <c r="D89" s="144"/>
      <c r="E89" s="145"/>
    </row>
    <row r="90" spans="1:7" x14ac:dyDescent="0.25">
      <c r="B90"/>
    </row>
    <row r="91" spans="1:7" ht="15.75" x14ac:dyDescent="0.25">
      <c r="A91" s="10" t="s">
        <v>116</v>
      </c>
      <c r="B91" s="4"/>
    </row>
    <row r="92" spans="1:7" x14ac:dyDescent="0.25">
      <c r="B92"/>
    </row>
    <row r="93" spans="1:7" x14ac:dyDescent="0.25">
      <c r="B93" s="32" t="s">
        <v>5</v>
      </c>
      <c r="C93" s="132"/>
      <c r="D93" s="133"/>
      <c r="E93" s="134"/>
    </row>
    <row r="94" spans="1:7" x14ac:dyDescent="0.25">
      <c r="B94" s="32" t="s">
        <v>6</v>
      </c>
      <c r="C94" s="132"/>
      <c r="D94" s="133"/>
      <c r="E94" s="134"/>
    </row>
    <row r="95" spans="1:7" ht="24.75" customHeight="1" x14ac:dyDescent="0.25">
      <c r="A95" s="10" t="s">
        <v>117</v>
      </c>
      <c r="B95"/>
    </row>
    <row r="96" spans="1:7" x14ac:dyDescent="0.25">
      <c r="B96"/>
    </row>
    <row r="97" spans="2:5" x14ac:dyDescent="0.25">
      <c r="B97" s="132" t="s">
        <v>196</v>
      </c>
      <c r="C97" s="133"/>
      <c r="D97" s="133"/>
      <c r="E97" s="134"/>
    </row>
  </sheetData>
  <mergeCells count="24">
    <mergeCell ref="C89:E89"/>
    <mergeCell ref="C93:E93"/>
    <mergeCell ref="C94:E94"/>
    <mergeCell ref="B97:E97"/>
    <mergeCell ref="B35:B38"/>
    <mergeCell ref="B40:B42"/>
    <mergeCell ref="B47:E47"/>
    <mergeCell ref="B51:E51"/>
    <mergeCell ref="B55:E55"/>
    <mergeCell ref="B59:B60"/>
    <mergeCell ref="C59:C60"/>
    <mergeCell ref="D59:D60"/>
    <mergeCell ref="E59:E60"/>
    <mergeCell ref="C77:C78"/>
    <mergeCell ref="D77:D78"/>
    <mergeCell ref="E77:E78"/>
    <mergeCell ref="F77:F78"/>
    <mergeCell ref="B77:B78"/>
    <mergeCell ref="F59:F60"/>
    <mergeCell ref="B66:B67"/>
    <mergeCell ref="C66:C67"/>
    <mergeCell ref="D66:D67"/>
    <mergeCell ref="E66:E67"/>
    <mergeCell ref="F66:F67"/>
  </mergeCells>
  <dataValidations count="4">
    <dataValidation type="list" allowBlank="1" showInputMessage="1" showErrorMessage="1" sqref="C20:C21">
      <formula1>$H$2:$H$4</formula1>
    </dataValidation>
    <dataValidation type="list" allowBlank="1" showInputMessage="1" showErrorMessage="1" sqref="C24">
      <formula1>$H$2:$H$4</formula1>
    </dataValidation>
    <dataValidation type="list" allowBlank="1" showInputMessage="1" showErrorMessage="1" sqref="C23">
      <formula1>$I$2:$I$3</formula1>
    </dataValidation>
    <dataValidation type="list" allowBlank="1" showInputMessage="1" showErrorMessage="1" sqref="B29">
      <formula1>$J$2:$J$4</formula1>
    </dataValidation>
  </dataValidations>
  <pageMargins left="0.2" right="0.2" top="0.25" bottom="0.25" header="0.3" footer="0.3"/>
  <pageSetup paperSize="9"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96" r:id="rId4" name="Check Box 24">
              <controlPr defaultSize="0" autoFill="0" autoLine="0" autoPict="0">
                <anchor moveWithCells="1">
                  <from>
                    <xdr:col>2</xdr:col>
                    <xdr:colOff>104775</xdr:colOff>
                    <xdr:row>35</xdr:row>
                    <xdr:rowOff>0</xdr:rowOff>
                  </from>
                  <to>
                    <xdr:col>2</xdr:col>
                    <xdr:colOff>3114675</xdr:colOff>
                    <xdr:row>36</xdr:row>
                    <xdr:rowOff>9525</xdr:rowOff>
                  </to>
                </anchor>
              </controlPr>
            </control>
          </mc:Choice>
        </mc:AlternateContent>
        <mc:AlternateContent xmlns:mc="http://schemas.openxmlformats.org/markup-compatibility/2006">
          <mc:Choice Requires="x14">
            <control shapeId="3097" r:id="rId5" name="Check Box 25">
              <controlPr defaultSize="0" autoFill="0" autoLine="0" autoPict="0">
                <anchor moveWithCells="1">
                  <from>
                    <xdr:col>2</xdr:col>
                    <xdr:colOff>104775</xdr:colOff>
                    <xdr:row>37</xdr:row>
                    <xdr:rowOff>0</xdr:rowOff>
                  </from>
                  <to>
                    <xdr:col>2</xdr:col>
                    <xdr:colOff>4381500</xdr:colOff>
                    <xdr:row>37</xdr:row>
                    <xdr:rowOff>161925</xdr:rowOff>
                  </to>
                </anchor>
              </controlPr>
            </control>
          </mc:Choice>
        </mc:AlternateContent>
        <mc:AlternateContent xmlns:mc="http://schemas.openxmlformats.org/markup-compatibility/2006">
          <mc:Choice Requires="x14">
            <control shapeId="3098" r:id="rId6" name="Check Box 26">
              <controlPr defaultSize="0" autoFill="0" autoLine="0" autoPict="0">
                <anchor moveWithCells="1">
                  <from>
                    <xdr:col>2</xdr:col>
                    <xdr:colOff>104775</xdr:colOff>
                    <xdr:row>35</xdr:row>
                    <xdr:rowOff>180975</xdr:rowOff>
                  </from>
                  <to>
                    <xdr:col>2</xdr:col>
                    <xdr:colOff>5295900</xdr:colOff>
                    <xdr:row>36</xdr:row>
                    <xdr:rowOff>180975</xdr:rowOff>
                  </to>
                </anchor>
              </controlPr>
            </control>
          </mc:Choice>
        </mc:AlternateContent>
        <mc:AlternateContent xmlns:mc="http://schemas.openxmlformats.org/markup-compatibility/2006">
          <mc:Choice Requires="x14">
            <control shapeId="3107" r:id="rId7" name="Check Box 35">
              <controlPr defaultSize="0" autoFill="0" autoLine="0" autoPict="0">
                <anchor moveWithCells="1">
                  <from>
                    <xdr:col>2</xdr:col>
                    <xdr:colOff>38100</xdr:colOff>
                    <xdr:row>39</xdr:row>
                    <xdr:rowOff>28575</xdr:rowOff>
                  </from>
                  <to>
                    <xdr:col>4</xdr:col>
                    <xdr:colOff>1990725</xdr:colOff>
                    <xdr:row>39</xdr:row>
                    <xdr:rowOff>161925</xdr:rowOff>
                  </to>
                </anchor>
              </controlPr>
            </control>
          </mc:Choice>
        </mc:AlternateContent>
        <mc:AlternateContent xmlns:mc="http://schemas.openxmlformats.org/markup-compatibility/2006">
          <mc:Choice Requires="x14">
            <control shapeId="3108" r:id="rId8" name="Check Box 36">
              <controlPr defaultSize="0" autoFill="0" autoLine="0" autoPict="0">
                <anchor moveWithCells="1">
                  <from>
                    <xdr:col>2</xdr:col>
                    <xdr:colOff>47625</xdr:colOff>
                    <xdr:row>40</xdr:row>
                    <xdr:rowOff>28575</xdr:rowOff>
                  </from>
                  <to>
                    <xdr:col>4</xdr:col>
                    <xdr:colOff>2362200</xdr:colOff>
                    <xdr:row>41</xdr:row>
                    <xdr:rowOff>0</xdr:rowOff>
                  </to>
                </anchor>
              </controlPr>
            </control>
          </mc:Choice>
        </mc:AlternateContent>
        <mc:AlternateContent xmlns:mc="http://schemas.openxmlformats.org/markup-compatibility/2006">
          <mc:Choice Requires="x14">
            <control shapeId="3110" r:id="rId9" name="Check Box 38">
              <controlPr defaultSize="0" autoFill="0" autoLine="0" autoPict="0">
                <anchor moveWithCells="1">
                  <from>
                    <xdr:col>2</xdr:col>
                    <xdr:colOff>47625</xdr:colOff>
                    <xdr:row>41</xdr:row>
                    <xdr:rowOff>9525</xdr:rowOff>
                  </from>
                  <to>
                    <xdr:col>4</xdr:col>
                    <xdr:colOff>1066800</xdr:colOff>
                    <xdr:row>42</xdr:row>
                    <xdr:rowOff>9525</xdr:rowOff>
                  </to>
                </anchor>
              </controlPr>
            </control>
          </mc:Choice>
        </mc:AlternateContent>
        <mc:AlternateContent xmlns:mc="http://schemas.openxmlformats.org/markup-compatibility/2006">
          <mc:Choice Requires="x14">
            <control shapeId="3112" r:id="rId10" name="Check Box 40">
              <controlPr defaultSize="0" autoFill="0" autoLine="0" autoPict="0">
                <anchor moveWithCells="1">
                  <from>
                    <xdr:col>1</xdr:col>
                    <xdr:colOff>0</xdr:colOff>
                    <xdr:row>11</xdr:row>
                    <xdr:rowOff>0</xdr:rowOff>
                  </from>
                  <to>
                    <xdr:col>1</xdr:col>
                    <xdr:colOff>2933700</xdr:colOff>
                    <xdr:row>11</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0"/>
  <sheetViews>
    <sheetView topLeftCell="A70" workbookViewId="0">
      <selection activeCell="D87" sqref="D87:G87"/>
    </sheetView>
  </sheetViews>
  <sheetFormatPr defaultColWidth="9.140625" defaultRowHeight="15" x14ac:dyDescent="0.25"/>
  <cols>
    <col min="2" max="2" width="62.42578125" style="1" customWidth="1"/>
    <col min="3" max="3" width="66.7109375" customWidth="1"/>
    <col min="4" max="4" width="45.140625" customWidth="1"/>
    <col min="5" max="5" width="37.85546875" customWidth="1"/>
    <col min="6" max="6" width="12.42578125" customWidth="1"/>
    <col min="7" max="7" width="28.42578125" customWidth="1"/>
    <col min="8" max="8" width="4" hidden="1" customWidth="1"/>
    <col min="9" max="10" width="7.85546875" hidden="1" customWidth="1"/>
  </cols>
  <sheetData>
    <row r="1" spans="1:10" ht="19.5" x14ac:dyDescent="0.25">
      <c r="A1" s="7" t="s">
        <v>87</v>
      </c>
      <c r="B1"/>
      <c r="C1" s="5"/>
      <c r="D1" s="5"/>
      <c r="E1" s="2"/>
      <c r="F1" s="2"/>
      <c r="H1" s="2" t="s">
        <v>19</v>
      </c>
      <c r="I1" s="2" t="s">
        <v>24</v>
      </c>
      <c r="J1" t="s">
        <v>26</v>
      </c>
    </row>
    <row r="2" spans="1:10" ht="17.25" x14ac:dyDescent="0.25">
      <c r="A2" s="9"/>
      <c r="B2" s="8"/>
      <c r="C2" s="5"/>
      <c r="D2" s="5"/>
      <c r="E2" s="2"/>
      <c r="F2" s="2"/>
      <c r="H2" s="2" t="s">
        <v>20</v>
      </c>
      <c r="I2" t="s">
        <v>51</v>
      </c>
      <c r="J2" s="20" t="s">
        <v>14</v>
      </c>
    </row>
    <row r="3" spans="1:10" ht="17.25" x14ac:dyDescent="0.25">
      <c r="A3" s="10" t="s">
        <v>16</v>
      </c>
      <c r="B3" s="8"/>
      <c r="C3" s="5"/>
      <c r="D3" s="5"/>
      <c r="E3" s="2"/>
      <c r="F3" s="2"/>
      <c r="H3" s="2" t="s">
        <v>21</v>
      </c>
      <c r="I3" t="s">
        <v>52</v>
      </c>
      <c r="J3" s="20" t="s">
        <v>27</v>
      </c>
    </row>
    <row r="4" spans="1:10" ht="17.25" x14ac:dyDescent="0.25">
      <c r="A4" s="9"/>
      <c r="B4" s="8"/>
      <c r="C4" s="5"/>
      <c r="D4" s="5"/>
      <c r="E4" s="2"/>
      <c r="F4" s="2"/>
      <c r="H4" s="2" t="s">
        <v>22</v>
      </c>
      <c r="J4" s="20" t="s">
        <v>28</v>
      </c>
    </row>
    <row r="5" spans="1:10" ht="17.25" x14ac:dyDescent="0.25">
      <c r="A5" s="9"/>
      <c r="B5" s="11" t="s">
        <v>88</v>
      </c>
      <c r="C5" s="12" t="s">
        <v>201</v>
      </c>
      <c r="D5" s="5"/>
      <c r="E5" s="2"/>
      <c r="F5" s="2"/>
      <c r="G5" s="2"/>
    </row>
    <row r="6" spans="1:10" ht="30" customHeight="1" x14ac:dyDescent="0.25">
      <c r="A6" s="9"/>
      <c r="B6" s="11" t="s">
        <v>89</v>
      </c>
      <c r="C6" s="12" t="s">
        <v>202</v>
      </c>
      <c r="D6" s="44"/>
      <c r="E6" s="2"/>
      <c r="F6" s="2"/>
      <c r="G6" s="2"/>
    </row>
    <row r="7" spans="1:10" ht="17.25" x14ac:dyDescent="0.25">
      <c r="A7" s="9"/>
      <c r="B7" s="8"/>
      <c r="C7" s="5"/>
      <c r="D7" s="44"/>
      <c r="E7" s="2"/>
      <c r="F7" s="2"/>
      <c r="G7" s="2"/>
    </row>
    <row r="8" spans="1:10" ht="17.25" x14ac:dyDescent="0.25">
      <c r="A8" s="10" t="s">
        <v>17</v>
      </c>
      <c r="B8" s="8"/>
      <c r="C8" s="5"/>
      <c r="D8" s="5"/>
      <c r="E8" s="2"/>
      <c r="F8" s="2"/>
      <c r="G8" s="2"/>
    </row>
    <row r="9" spans="1:10" ht="17.25" x14ac:dyDescent="0.25">
      <c r="A9" s="10"/>
      <c r="B9" s="8"/>
      <c r="C9" s="5"/>
      <c r="D9" s="5"/>
      <c r="E9" s="2"/>
      <c r="F9" s="2"/>
      <c r="G9" s="2"/>
    </row>
    <row r="10" spans="1:10" ht="17.25" x14ac:dyDescent="0.25">
      <c r="A10" s="10"/>
      <c r="B10" s="11" t="s">
        <v>90</v>
      </c>
      <c r="C10" s="12" t="s">
        <v>199</v>
      </c>
      <c r="G10" s="2"/>
    </row>
    <row r="11" spans="1:10" ht="17.25" x14ac:dyDescent="0.25">
      <c r="A11" s="10"/>
      <c r="B11" s="11" t="s">
        <v>91</v>
      </c>
      <c r="C11" s="12"/>
      <c r="G11" s="2"/>
    </row>
    <row r="12" spans="1:10" ht="297" x14ac:dyDescent="0.25">
      <c r="A12" s="10"/>
      <c r="B12" s="15"/>
      <c r="C12" s="76" t="s">
        <v>200</v>
      </c>
      <c r="D12" s="5"/>
      <c r="E12" s="2"/>
      <c r="F12" s="2"/>
      <c r="G12" s="2"/>
    </row>
    <row r="13" spans="1:10" ht="17.25" x14ac:dyDescent="0.25">
      <c r="A13" s="10"/>
      <c r="B13" s="11" t="s">
        <v>36</v>
      </c>
      <c r="C13" s="45" t="s">
        <v>128</v>
      </c>
      <c r="D13" s="5"/>
      <c r="E13" s="2"/>
      <c r="F13" s="2"/>
      <c r="G13" s="2"/>
    </row>
    <row r="14" spans="1:10" ht="17.25" x14ac:dyDescent="0.25">
      <c r="A14" s="10"/>
      <c r="B14" s="11" t="s">
        <v>93</v>
      </c>
      <c r="C14" s="45" t="s">
        <v>129</v>
      </c>
      <c r="D14" s="5"/>
      <c r="E14" s="2"/>
      <c r="F14" s="2"/>
      <c r="G14" s="2"/>
    </row>
    <row r="15" spans="1:10" ht="17.25" x14ac:dyDescent="0.25">
      <c r="A15" s="10"/>
      <c r="B15" s="8"/>
      <c r="C15" s="13"/>
      <c r="D15" s="5"/>
      <c r="E15" s="2"/>
      <c r="F15" s="2"/>
      <c r="G15" s="2"/>
    </row>
    <row r="16" spans="1:10" ht="17.25" x14ac:dyDescent="0.25">
      <c r="A16" s="10" t="s">
        <v>18</v>
      </c>
      <c r="B16" s="8"/>
      <c r="C16" s="49" t="s">
        <v>203</v>
      </c>
      <c r="D16" s="5"/>
      <c r="E16" s="2"/>
      <c r="F16" s="2"/>
      <c r="G16" s="2"/>
    </row>
    <row r="17" spans="1:10" ht="17.25" x14ac:dyDescent="0.3">
      <c r="B17" s="11" t="s">
        <v>94</v>
      </c>
      <c r="D17" s="46"/>
      <c r="E17" s="2"/>
      <c r="F17" s="2"/>
      <c r="G17" s="2"/>
    </row>
    <row r="18" spans="1:10" ht="17.25" x14ac:dyDescent="0.25">
      <c r="A18" s="10"/>
      <c r="B18" s="11" t="s">
        <v>96</v>
      </c>
      <c r="C18" s="77"/>
      <c r="D18" s="5"/>
      <c r="E18" s="2"/>
      <c r="F18" s="2"/>
      <c r="G18" s="2"/>
    </row>
    <row r="19" spans="1:10" ht="17.25" x14ac:dyDescent="0.25">
      <c r="A19" s="10"/>
      <c r="B19" s="5"/>
      <c r="C19" s="5"/>
      <c r="D19" s="5"/>
      <c r="E19" s="2"/>
      <c r="F19" s="2"/>
      <c r="G19" s="2"/>
    </row>
    <row r="20" spans="1:10" ht="26.25" customHeight="1" x14ac:dyDescent="0.25">
      <c r="A20" s="10"/>
      <c r="B20" s="11" t="s">
        <v>95</v>
      </c>
      <c r="C20" s="16" t="s">
        <v>22</v>
      </c>
      <c r="F20" s="2"/>
      <c r="G20" s="2"/>
    </row>
    <row r="21" spans="1:10" ht="17.25" x14ac:dyDescent="0.25">
      <c r="A21" s="10"/>
      <c r="B21"/>
      <c r="C21" s="33"/>
      <c r="F21" s="2"/>
      <c r="G21" s="2"/>
    </row>
    <row r="22" spans="1:10" ht="17.25" x14ac:dyDescent="0.25">
      <c r="A22" s="10"/>
      <c r="B22" s="8"/>
      <c r="C22" s="13"/>
      <c r="D22" s="5"/>
      <c r="E22" s="2"/>
      <c r="F22" s="2"/>
      <c r="G22" s="2"/>
    </row>
    <row r="23" spans="1:10" ht="17.25" x14ac:dyDescent="0.25">
      <c r="A23" s="10"/>
      <c r="B23" s="11" t="s">
        <v>99</v>
      </c>
      <c r="C23" s="16" t="s">
        <v>51</v>
      </c>
      <c r="F23" s="2"/>
      <c r="G23" s="2"/>
    </row>
    <row r="24" spans="1:10" ht="17.25" x14ac:dyDescent="0.25">
      <c r="A24" s="10"/>
      <c r="B24"/>
      <c r="C24" s="33"/>
      <c r="D24" s="5"/>
      <c r="E24" s="2"/>
      <c r="F24" s="2"/>
      <c r="G24" s="2"/>
    </row>
    <row r="25" spans="1:10" ht="17.25" x14ac:dyDescent="0.25">
      <c r="A25" s="10"/>
      <c r="B25" s="8"/>
      <c r="C25" s="13"/>
      <c r="D25" s="5"/>
      <c r="E25" s="2"/>
      <c r="F25" s="2"/>
      <c r="G25" s="2"/>
    </row>
    <row r="26" spans="1:10" ht="15.75" customHeight="1" x14ac:dyDescent="0.25">
      <c r="A26" s="10" t="s">
        <v>25</v>
      </c>
      <c r="B26"/>
      <c r="C26" s="8"/>
      <c r="D26" s="8"/>
      <c r="E26" s="8"/>
      <c r="F26" s="8"/>
      <c r="G26" s="8"/>
      <c r="H26" s="8"/>
      <c r="I26" s="8"/>
      <c r="J26" s="8"/>
    </row>
    <row r="27" spans="1:10" ht="17.25" x14ac:dyDescent="0.25">
      <c r="B27" s="8"/>
      <c r="C27" s="8"/>
      <c r="D27" s="8"/>
      <c r="E27" s="8"/>
      <c r="F27" s="8"/>
      <c r="G27" s="8"/>
      <c r="H27" s="8"/>
      <c r="I27" s="8"/>
      <c r="J27" s="8"/>
    </row>
    <row r="28" spans="1:10" ht="42" x14ac:dyDescent="0.25">
      <c r="B28" s="17" t="s">
        <v>101</v>
      </c>
      <c r="C28" s="17" t="s">
        <v>102</v>
      </c>
      <c r="D28" s="17" t="s">
        <v>103</v>
      </c>
      <c r="E28" s="17" t="s">
        <v>104</v>
      </c>
      <c r="F28" s="8"/>
      <c r="G28" s="8"/>
      <c r="H28" s="8"/>
      <c r="I28" s="8"/>
      <c r="J28" s="8"/>
    </row>
    <row r="29" spans="1:10" ht="297.75" x14ac:dyDescent="0.3">
      <c r="B29" s="18" t="s">
        <v>28</v>
      </c>
      <c r="C29" s="75" t="s">
        <v>213</v>
      </c>
      <c r="D29" s="18"/>
      <c r="E29" s="47" t="s">
        <v>131</v>
      </c>
      <c r="F29" s="19"/>
      <c r="G29" s="8"/>
      <c r="H29" s="8"/>
      <c r="I29" s="8"/>
      <c r="J29" s="19"/>
    </row>
    <row r="30" spans="1:10" ht="17.25" x14ac:dyDescent="0.25">
      <c r="A30" s="10"/>
      <c r="B30" s="8"/>
      <c r="C30" s="13"/>
      <c r="D30" s="5"/>
      <c r="E30" s="2"/>
      <c r="F30" s="2"/>
      <c r="G30" s="2"/>
    </row>
    <row r="31" spans="1:10" s="6" customFormat="1" ht="20.25" customHeight="1" x14ac:dyDescent="0.25">
      <c r="A31" s="10" t="s">
        <v>29</v>
      </c>
    </row>
    <row r="32" spans="1:10" s="6" customFormat="1" ht="15" customHeight="1" x14ac:dyDescent="0.25"/>
    <row r="33" spans="1:5" s="6" customFormat="1" ht="197.45" customHeight="1" x14ac:dyDescent="0.25">
      <c r="B33" s="11" t="s">
        <v>105</v>
      </c>
      <c r="C33" s="47" t="s">
        <v>142</v>
      </c>
    </row>
    <row r="34" spans="1:5" s="6" customFormat="1" ht="17.25" customHeight="1" x14ac:dyDescent="0.25">
      <c r="C34" s="56"/>
    </row>
    <row r="35" spans="1:5" s="6" customFormat="1" ht="15" customHeight="1" x14ac:dyDescent="0.25">
      <c r="B35" s="149" t="s">
        <v>125</v>
      </c>
    </row>
    <row r="36" spans="1:5" s="6" customFormat="1" ht="15" customHeight="1" x14ac:dyDescent="0.25">
      <c r="B36" s="149"/>
    </row>
    <row r="37" spans="1:5" s="6" customFormat="1" ht="15" customHeight="1" x14ac:dyDescent="0.25">
      <c r="B37" s="149"/>
      <c r="C37" s="22"/>
    </row>
    <row r="38" spans="1:5" s="6" customFormat="1" ht="15" customHeight="1" x14ac:dyDescent="0.25">
      <c r="B38" s="48"/>
      <c r="C38" s="22"/>
    </row>
    <row r="39" spans="1:5" s="6" customFormat="1" ht="175.5" x14ac:dyDescent="0.25">
      <c r="B39" s="48"/>
      <c r="C39" s="47" t="s">
        <v>130</v>
      </c>
    </row>
    <row r="40" spans="1:5" s="6" customFormat="1" ht="15" customHeight="1" x14ac:dyDescent="0.25"/>
    <row r="41" spans="1:5" s="6" customFormat="1" ht="13.5" customHeight="1" x14ac:dyDescent="0.25">
      <c r="B41" s="137" t="s">
        <v>107</v>
      </c>
    </row>
    <row r="42" spans="1:5" s="6" customFormat="1" ht="13.5" x14ac:dyDescent="0.25">
      <c r="B42" s="138"/>
    </row>
    <row r="43" spans="1:5" s="6" customFormat="1" ht="13.5" x14ac:dyDescent="0.25">
      <c r="B43" s="139"/>
    </row>
    <row r="44" spans="1:5" s="6" customFormat="1" ht="13.5" x14ac:dyDescent="0.25"/>
    <row r="45" spans="1:5" s="6" customFormat="1" ht="13.5" x14ac:dyDescent="0.25"/>
    <row r="46" spans="1:5" s="6" customFormat="1" ht="15.75" x14ac:dyDescent="0.25">
      <c r="A46" s="10" t="s">
        <v>108</v>
      </c>
    </row>
    <row r="47" spans="1:5" s="6" customFormat="1" ht="13.5" x14ac:dyDescent="0.25"/>
    <row r="48" spans="1:5" s="6" customFormat="1" ht="74.099999999999994" customHeight="1" x14ac:dyDescent="0.25">
      <c r="B48" s="140" t="s">
        <v>132</v>
      </c>
      <c r="C48" s="141"/>
      <c r="D48" s="141"/>
      <c r="E48" s="142"/>
    </row>
    <row r="49" spans="1:7" s="6" customFormat="1" ht="15" customHeight="1" x14ac:dyDescent="0.25"/>
    <row r="50" spans="1:7" s="6" customFormat="1" ht="15" customHeight="1" x14ac:dyDescent="0.25">
      <c r="A50" s="10" t="s">
        <v>109</v>
      </c>
    </row>
    <row r="51" spans="1:7" s="6" customFormat="1" ht="15" customHeight="1" x14ac:dyDescent="0.25"/>
    <row r="52" spans="1:7" s="6" customFormat="1" ht="119.1" customHeight="1" x14ac:dyDescent="0.25">
      <c r="B52" s="140" t="s">
        <v>133</v>
      </c>
      <c r="C52" s="141"/>
      <c r="D52" s="141"/>
      <c r="E52" s="142"/>
    </row>
    <row r="53" spans="1:7" s="6" customFormat="1" ht="15" customHeight="1" x14ac:dyDescent="0.25"/>
    <row r="54" spans="1:7" s="6" customFormat="1" ht="409.5" x14ac:dyDescent="0.25">
      <c r="A54" s="10" t="s">
        <v>110</v>
      </c>
      <c r="C54" s="50" t="s">
        <v>134</v>
      </c>
    </row>
    <row r="55" spans="1:7" s="6" customFormat="1" ht="15" customHeight="1" x14ac:dyDescent="0.25"/>
    <row r="56" spans="1:7" s="6" customFormat="1" ht="13.5" x14ac:dyDescent="0.25">
      <c r="B56" s="140"/>
      <c r="C56" s="141"/>
      <c r="D56" s="141"/>
      <c r="E56" s="142"/>
    </row>
    <row r="57" spans="1:7" s="6" customFormat="1" ht="13.5" x14ac:dyDescent="0.25"/>
    <row r="58" spans="1:7" s="6" customFormat="1" ht="14.25" x14ac:dyDescent="0.25">
      <c r="A58" s="10" t="s">
        <v>33</v>
      </c>
    </row>
    <row r="59" spans="1:7" s="6" customFormat="1" ht="13.5" x14ac:dyDescent="0.25"/>
    <row r="60" spans="1:7" s="6" customFormat="1" ht="15" customHeight="1" x14ac:dyDescent="0.25">
      <c r="B60" s="135" t="s">
        <v>111</v>
      </c>
      <c r="C60" s="135" t="s">
        <v>0</v>
      </c>
      <c r="D60" s="135" t="s">
        <v>9</v>
      </c>
      <c r="E60" s="135" t="s">
        <v>123</v>
      </c>
      <c r="F60" s="135" t="s">
        <v>124</v>
      </c>
      <c r="G60" s="23" t="s">
        <v>112</v>
      </c>
    </row>
    <row r="61" spans="1:7" s="6" customFormat="1" ht="13.5" x14ac:dyDescent="0.25">
      <c r="B61" s="136"/>
      <c r="C61" s="136"/>
      <c r="D61" s="136"/>
      <c r="E61" s="136"/>
      <c r="F61" s="136"/>
      <c r="G61" s="23" t="str">
        <f>C14</f>
        <v>10/2029</v>
      </c>
    </row>
    <row r="62" spans="1:7" ht="40.5" x14ac:dyDescent="0.25">
      <c r="B62" s="80" t="s">
        <v>161</v>
      </c>
      <c r="C62" s="80" t="s">
        <v>160</v>
      </c>
      <c r="D62" s="80">
        <v>0</v>
      </c>
      <c r="E62" s="80">
        <v>5000</v>
      </c>
      <c r="F62" s="79">
        <v>13000</v>
      </c>
      <c r="G62" s="80" t="s">
        <v>162</v>
      </c>
    </row>
    <row r="63" spans="1:7" ht="67.5" x14ac:dyDescent="0.25">
      <c r="B63" s="80" t="s">
        <v>211</v>
      </c>
      <c r="C63" s="80" t="s">
        <v>163</v>
      </c>
      <c r="D63" s="80">
        <v>0</v>
      </c>
      <c r="E63" s="81">
        <v>0.15</v>
      </c>
      <c r="F63" s="82">
        <v>0.3</v>
      </c>
      <c r="G63" s="81">
        <v>0.4</v>
      </c>
    </row>
    <row r="64" spans="1:7" x14ac:dyDescent="0.25">
      <c r="A64" s="58"/>
      <c r="B64" s="80" t="s">
        <v>164</v>
      </c>
      <c r="C64" s="80" t="s">
        <v>163</v>
      </c>
      <c r="D64" s="80">
        <v>0</v>
      </c>
      <c r="E64" s="81">
        <v>0.2</v>
      </c>
      <c r="F64" s="81">
        <v>0.5</v>
      </c>
      <c r="G64" s="81">
        <v>1</v>
      </c>
    </row>
    <row r="65" spans="1:7" ht="67.5" x14ac:dyDescent="0.25">
      <c r="B65" s="80" t="s">
        <v>206</v>
      </c>
      <c r="C65" s="80" t="s">
        <v>163</v>
      </c>
      <c r="D65" s="80" t="s">
        <v>207</v>
      </c>
      <c r="E65" s="80" t="s">
        <v>207</v>
      </c>
      <c r="F65" s="80" t="s">
        <v>208</v>
      </c>
      <c r="G65" s="80" t="s">
        <v>209</v>
      </c>
    </row>
    <row r="66" spans="1:7" x14ac:dyDescent="0.25">
      <c r="B66" s="80" t="s">
        <v>210</v>
      </c>
      <c r="C66" s="80" t="s">
        <v>165</v>
      </c>
      <c r="D66" s="81">
        <v>0.93</v>
      </c>
      <c r="E66" s="81">
        <v>0.93</v>
      </c>
      <c r="F66" s="81">
        <v>0.97</v>
      </c>
      <c r="G66" s="81">
        <v>1.02</v>
      </c>
    </row>
    <row r="67" spans="1:7" x14ac:dyDescent="0.25">
      <c r="A67" s="51"/>
      <c r="B67" s="52"/>
    </row>
    <row r="68" spans="1:7" x14ac:dyDescent="0.25">
      <c r="A68" s="51"/>
      <c r="B68" s="52"/>
      <c r="C68" s="60"/>
    </row>
    <row r="69" spans="1:7" x14ac:dyDescent="0.25">
      <c r="C69" s="60"/>
    </row>
    <row r="70" spans="1:7" x14ac:dyDescent="0.25">
      <c r="A70" s="10" t="s">
        <v>34</v>
      </c>
      <c r="B70" s="6"/>
    </row>
    <row r="71" spans="1:7" x14ac:dyDescent="0.25">
      <c r="B71" s="6"/>
    </row>
    <row r="72" spans="1:7" x14ac:dyDescent="0.25">
      <c r="B72" s="135" t="s">
        <v>113</v>
      </c>
      <c r="C72" s="135" t="s">
        <v>2</v>
      </c>
      <c r="D72" s="135" t="s">
        <v>9</v>
      </c>
      <c r="E72" s="135" t="s">
        <v>123</v>
      </c>
      <c r="F72" s="135" t="s">
        <v>124</v>
      </c>
      <c r="G72" s="23" t="s">
        <v>40</v>
      </c>
    </row>
    <row r="73" spans="1:7" x14ac:dyDescent="0.25">
      <c r="B73" s="136"/>
      <c r="C73" s="136"/>
      <c r="D73" s="136"/>
      <c r="E73" s="136"/>
      <c r="F73" s="136"/>
      <c r="G73" s="23" t="str">
        <f>C14</f>
        <v>10/2029</v>
      </c>
    </row>
    <row r="74" spans="1:7" x14ac:dyDescent="0.25">
      <c r="B74" s="61" t="s">
        <v>172</v>
      </c>
      <c r="C74" s="23" t="s">
        <v>3</v>
      </c>
      <c r="D74" s="103">
        <f>D77+D80+D83</f>
        <v>1599360</v>
      </c>
      <c r="E74" s="103">
        <f t="shared" ref="E74:G74" si="0">E77+E80+E83</f>
        <v>4609920</v>
      </c>
      <c r="F74" s="103">
        <f t="shared" si="0"/>
        <v>4609920</v>
      </c>
      <c r="G74" s="103">
        <f t="shared" si="0"/>
        <v>19286400</v>
      </c>
    </row>
    <row r="75" spans="1:7" x14ac:dyDescent="0.25">
      <c r="B75" s="61" t="s">
        <v>173</v>
      </c>
      <c r="C75" s="23" t="s">
        <v>3</v>
      </c>
      <c r="D75" s="103">
        <f>D77+D80+D83</f>
        <v>1599360</v>
      </c>
      <c r="E75" s="103">
        <f t="shared" ref="E75:G75" si="1">E77+E80+E83</f>
        <v>4609920</v>
      </c>
      <c r="F75" s="103">
        <f t="shared" si="1"/>
        <v>4609920</v>
      </c>
      <c r="G75" s="103">
        <f t="shared" si="1"/>
        <v>19286400</v>
      </c>
    </row>
    <row r="76" spans="1:7" ht="28.5" x14ac:dyDescent="0.25">
      <c r="B76" s="68" t="s">
        <v>187</v>
      </c>
      <c r="C76" s="59"/>
      <c r="D76" s="103"/>
      <c r="E76" s="103"/>
      <c r="F76" s="108"/>
      <c r="G76" s="103"/>
    </row>
    <row r="77" spans="1:7" x14ac:dyDescent="0.25">
      <c r="B77" s="61" t="s">
        <v>174</v>
      </c>
      <c r="C77" s="59"/>
      <c r="D77" s="104">
        <f>+D78</f>
        <v>705600</v>
      </c>
      <c r="E77" s="104">
        <f t="shared" ref="E77:G77" si="2">+E78</f>
        <v>3528000</v>
      </c>
      <c r="F77" s="104">
        <f t="shared" si="2"/>
        <v>3528000</v>
      </c>
      <c r="G77" s="104">
        <f t="shared" si="2"/>
        <v>14112000</v>
      </c>
    </row>
    <row r="78" spans="1:7" ht="40.5" x14ac:dyDescent="0.25">
      <c r="B78" s="55" t="s">
        <v>171</v>
      </c>
      <c r="C78" s="23" t="s">
        <v>3</v>
      </c>
      <c r="D78" s="105">
        <v>705600</v>
      </c>
      <c r="E78" s="105">
        <v>3528000</v>
      </c>
      <c r="F78" s="109">
        <v>3528000</v>
      </c>
      <c r="G78" s="109">
        <v>14112000</v>
      </c>
    </row>
    <row r="79" spans="1:7" ht="28.5" x14ac:dyDescent="0.25">
      <c r="B79" s="68" t="s">
        <v>188</v>
      </c>
      <c r="C79" s="23"/>
      <c r="D79" s="105"/>
      <c r="E79" s="105"/>
      <c r="F79" s="109"/>
      <c r="G79" s="110"/>
    </row>
    <row r="80" spans="1:7" x14ac:dyDescent="0.25">
      <c r="B80" s="61" t="s">
        <v>175</v>
      </c>
      <c r="C80" s="23" t="s">
        <v>3</v>
      </c>
      <c r="D80" s="104">
        <f>D82</f>
        <v>846720</v>
      </c>
      <c r="E80" s="104">
        <f t="shared" ref="E80" si="3">E82</f>
        <v>846720</v>
      </c>
      <c r="F80" s="104">
        <f>F82</f>
        <v>846720</v>
      </c>
      <c r="G80" s="104">
        <f>G82</f>
        <v>4233600</v>
      </c>
    </row>
    <row r="81" spans="1:11" x14ac:dyDescent="0.25">
      <c r="B81" s="61" t="s">
        <v>176</v>
      </c>
      <c r="C81" s="23" t="s">
        <v>3</v>
      </c>
      <c r="D81" s="105">
        <f>+D82</f>
        <v>846720</v>
      </c>
      <c r="E81" s="105">
        <f t="shared" ref="E81:F81" si="4">+E82</f>
        <v>846720</v>
      </c>
      <c r="F81" s="105">
        <f t="shared" si="4"/>
        <v>846720</v>
      </c>
      <c r="G81" s="105">
        <f>+G82</f>
        <v>4233600</v>
      </c>
    </row>
    <row r="82" spans="1:11" ht="27" x14ac:dyDescent="0.25">
      <c r="B82" s="55" t="s">
        <v>135</v>
      </c>
      <c r="C82" s="23" t="s">
        <v>3</v>
      </c>
      <c r="D82" s="105">
        <v>846720</v>
      </c>
      <c r="E82" s="105">
        <v>846720</v>
      </c>
      <c r="F82" s="105">
        <v>846720</v>
      </c>
      <c r="G82" s="110">
        <v>4233600</v>
      </c>
    </row>
    <row r="83" spans="1:11" x14ac:dyDescent="0.25">
      <c r="B83" s="64" t="s">
        <v>178</v>
      </c>
      <c r="C83" s="53" t="s">
        <v>3</v>
      </c>
      <c r="D83" s="106">
        <f>+D84</f>
        <v>47040</v>
      </c>
      <c r="E83" s="106">
        <f t="shared" ref="E83:G83" si="5">+E84</f>
        <v>235200</v>
      </c>
      <c r="F83" s="106">
        <f t="shared" si="5"/>
        <v>235200</v>
      </c>
      <c r="G83" s="106">
        <f t="shared" si="5"/>
        <v>940800</v>
      </c>
    </row>
    <row r="84" spans="1:11" ht="40.5" x14ac:dyDescent="0.25">
      <c r="B84" s="55" t="s">
        <v>177</v>
      </c>
      <c r="C84" s="23" t="s">
        <v>3</v>
      </c>
      <c r="D84" s="105">
        <v>47040</v>
      </c>
      <c r="E84" s="105">
        <v>235200</v>
      </c>
      <c r="F84" s="105">
        <v>235200</v>
      </c>
      <c r="G84" s="105">
        <v>940800</v>
      </c>
      <c r="K84" s="54"/>
    </row>
    <row r="85" spans="1:11" x14ac:dyDescent="0.25">
      <c r="B85" s="14" t="s">
        <v>4</v>
      </c>
      <c r="C85" s="14" t="s">
        <v>3</v>
      </c>
      <c r="D85" s="107">
        <f>D77+D80+D83</f>
        <v>1599360</v>
      </c>
      <c r="E85" s="107">
        <f t="shared" ref="E85:G85" si="6">E77+E80+E83</f>
        <v>4609920</v>
      </c>
      <c r="F85" s="107">
        <f t="shared" si="6"/>
        <v>4609920</v>
      </c>
      <c r="G85" s="107">
        <f t="shared" si="6"/>
        <v>19286400</v>
      </c>
    </row>
    <row r="86" spans="1:11" x14ac:dyDescent="0.25">
      <c r="B86"/>
    </row>
    <row r="87" spans="1:11" x14ac:dyDescent="0.25">
      <c r="A87" s="10" t="s">
        <v>35</v>
      </c>
      <c r="B87"/>
    </row>
    <row r="88" spans="1:11" x14ac:dyDescent="0.25">
      <c r="B88"/>
    </row>
    <row r="89" spans="1:11" x14ac:dyDescent="0.25">
      <c r="B89" s="135" t="s">
        <v>114</v>
      </c>
      <c r="C89" s="135" t="s">
        <v>2</v>
      </c>
      <c r="D89" s="135" t="s">
        <v>9</v>
      </c>
      <c r="E89" s="135" t="s">
        <v>123</v>
      </c>
      <c r="F89" s="135" t="s">
        <v>124</v>
      </c>
      <c r="G89" s="23" t="s">
        <v>40</v>
      </c>
    </row>
    <row r="90" spans="1:11" x14ac:dyDescent="0.25">
      <c r="B90" s="136"/>
      <c r="C90" s="136"/>
      <c r="D90" s="136"/>
      <c r="E90" s="136"/>
      <c r="F90" s="136"/>
      <c r="G90" s="23" t="str">
        <f>C14</f>
        <v>10/2029</v>
      </c>
    </row>
    <row r="91" spans="1:11" x14ac:dyDescent="0.25">
      <c r="B91" s="32" t="s">
        <v>43</v>
      </c>
      <c r="C91" s="31" t="s">
        <v>3</v>
      </c>
      <c r="D91" s="14">
        <f>D85</f>
        <v>1599360</v>
      </c>
      <c r="E91" s="14">
        <f>E85</f>
        <v>4609920</v>
      </c>
      <c r="F91" s="14">
        <f>F85</f>
        <v>4609920</v>
      </c>
      <c r="G91" s="14">
        <f>G85</f>
        <v>19286400</v>
      </c>
    </row>
    <row r="92" spans="1:11" x14ac:dyDescent="0.25">
      <c r="B92" s="34" t="s">
        <v>41</v>
      </c>
      <c r="C92" s="31" t="s">
        <v>3</v>
      </c>
      <c r="D92" s="28"/>
      <c r="E92" s="28"/>
      <c r="F92" s="29"/>
      <c r="G92" s="27"/>
    </row>
    <row r="93" spans="1:11" ht="15" customHeight="1" x14ac:dyDescent="0.25">
      <c r="B93" s="35" t="s">
        <v>42</v>
      </c>
      <c r="C93" s="31" t="s">
        <v>3</v>
      </c>
      <c r="D93" s="28"/>
      <c r="E93" s="28"/>
      <c r="F93" s="29"/>
      <c r="G93" s="27"/>
    </row>
    <row r="94" spans="1:11" x14ac:dyDescent="0.25">
      <c r="B94" s="34" t="s">
        <v>45</v>
      </c>
      <c r="C94" s="31" t="s">
        <v>3</v>
      </c>
      <c r="D94" s="14">
        <f>D91</f>
        <v>1599360</v>
      </c>
      <c r="E94" s="14">
        <f>E91</f>
        <v>4609920</v>
      </c>
      <c r="F94" s="14">
        <f>F91</f>
        <v>4609920</v>
      </c>
      <c r="G94" s="14">
        <f>G91</f>
        <v>19286400</v>
      </c>
    </row>
    <row r="95" spans="1:11" x14ac:dyDescent="0.25">
      <c r="B95" s="55" t="s">
        <v>136</v>
      </c>
      <c r="C95" s="31" t="s">
        <v>3</v>
      </c>
      <c r="D95" s="72">
        <f>D94</f>
        <v>1599360</v>
      </c>
      <c r="E95" s="28">
        <f>E91</f>
        <v>4609920</v>
      </c>
      <c r="F95" s="29">
        <f>F91</f>
        <v>4609920</v>
      </c>
      <c r="G95" s="84">
        <f>G91</f>
        <v>19286400</v>
      </c>
    </row>
    <row r="96" spans="1:11" x14ac:dyDescent="0.25">
      <c r="B96" s="25"/>
      <c r="C96" s="31" t="s">
        <v>3</v>
      </c>
      <c r="D96" s="28"/>
      <c r="E96" s="28"/>
      <c r="F96" s="29"/>
      <c r="G96" s="27"/>
    </row>
    <row r="97" spans="1:7" ht="15.75" customHeight="1" x14ac:dyDescent="0.25">
      <c r="B97" s="32" t="s">
        <v>44</v>
      </c>
      <c r="C97" s="31" t="s">
        <v>3</v>
      </c>
      <c r="D97" s="14">
        <f>D91-D94-D93</f>
        <v>0</v>
      </c>
      <c r="E97" s="14">
        <f>E91-E94-E93</f>
        <v>0</v>
      </c>
      <c r="F97" s="14">
        <f>F91-F94-F93</f>
        <v>0</v>
      </c>
      <c r="G97" s="14">
        <f>G91-G94-G93</f>
        <v>0</v>
      </c>
    </row>
    <row r="98" spans="1:7" x14ac:dyDescent="0.25">
      <c r="B98"/>
    </row>
    <row r="99" spans="1:7" ht="19.5" customHeight="1" x14ac:dyDescent="0.25">
      <c r="A99" s="10" t="s">
        <v>37</v>
      </c>
      <c r="B99"/>
    </row>
    <row r="100" spans="1:7" ht="21" customHeight="1" x14ac:dyDescent="0.25">
      <c r="B100"/>
    </row>
    <row r="101" spans="1:7" ht="60" customHeight="1" x14ac:dyDescent="0.25">
      <c r="B101" s="32" t="s">
        <v>115</v>
      </c>
      <c r="C101" s="143" t="s">
        <v>137</v>
      </c>
      <c r="D101" s="144"/>
      <c r="E101" s="145"/>
    </row>
    <row r="102" spans="1:7" x14ac:dyDescent="0.25">
      <c r="B102"/>
    </row>
    <row r="103" spans="1:7" ht="15.75" x14ac:dyDescent="0.25">
      <c r="A103" s="10" t="s">
        <v>116</v>
      </c>
      <c r="B103" s="4"/>
    </row>
    <row r="104" spans="1:7" x14ac:dyDescent="0.25">
      <c r="B104"/>
    </row>
    <row r="105" spans="1:7" ht="84" customHeight="1" x14ac:dyDescent="0.25">
      <c r="B105" s="32" t="s">
        <v>5</v>
      </c>
      <c r="C105" s="143" t="s">
        <v>138</v>
      </c>
      <c r="D105" s="144"/>
      <c r="E105" s="145"/>
    </row>
    <row r="106" spans="1:7" ht="86.1" customHeight="1" x14ac:dyDescent="0.25">
      <c r="B106" s="32" t="s">
        <v>139</v>
      </c>
      <c r="C106" s="143" t="s">
        <v>140</v>
      </c>
      <c r="D106" s="144"/>
      <c r="E106" s="145"/>
    </row>
    <row r="107" spans="1:7" ht="47.45" customHeight="1" x14ac:dyDescent="0.25">
      <c r="B107" s="32" t="s">
        <v>139</v>
      </c>
      <c r="C107" s="146" t="s">
        <v>198</v>
      </c>
      <c r="D107" s="147"/>
      <c r="E107" s="148"/>
    </row>
    <row r="108" spans="1:7" ht="24.75" customHeight="1" x14ac:dyDescent="0.25">
      <c r="A108" s="10" t="s">
        <v>117</v>
      </c>
      <c r="B108"/>
      <c r="C108" s="54"/>
    </row>
    <row r="109" spans="1:7" x14ac:dyDescent="0.25">
      <c r="B109"/>
    </row>
    <row r="110" spans="1:7" ht="77.099999999999994" customHeight="1" x14ac:dyDescent="0.25">
      <c r="B110" s="143" t="s">
        <v>197</v>
      </c>
      <c r="C110" s="144"/>
      <c r="D110" s="144"/>
      <c r="E110" s="145"/>
    </row>
  </sheetData>
  <mergeCells count="25">
    <mergeCell ref="B35:B37"/>
    <mergeCell ref="B41:B43"/>
    <mergeCell ref="B48:E48"/>
    <mergeCell ref="B52:E52"/>
    <mergeCell ref="B56:E56"/>
    <mergeCell ref="F89:F90"/>
    <mergeCell ref="F60:F61"/>
    <mergeCell ref="B72:B73"/>
    <mergeCell ref="C72:C73"/>
    <mergeCell ref="D72:D73"/>
    <mergeCell ref="E72:E73"/>
    <mergeCell ref="F72:F73"/>
    <mergeCell ref="B60:B61"/>
    <mergeCell ref="C60:C61"/>
    <mergeCell ref="D60:D61"/>
    <mergeCell ref="E60:E61"/>
    <mergeCell ref="C105:E105"/>
    <mergeCell ref="C106:E106"/>
    <mergeCell ref="B110:E110"/>
    <mergeCell ref="B89:B90"/>
    <mergeCell ref="C89:C90"/>
    <mergeCell ref="D89:D90"/>
    <mergeCell ref="E89:E90"/>
    <mergeCell ref="C107:E107"/>
    <mergeCell ref="C101:E101"/>
  </mergeCells>
  <dataValidations count="4">
    <dataValidation type="list" allowBlank="1" showInputMessage="1" showErrorMessage="1" sqref="B29">
      <formula1>$J$2:$J$4</formula1>
    </dataValidation>
    <dataValidation type="list" allowBlank="1" showInputMessage="1" showErrorMessage="1" sqref="C23">
      <formula1>$I$2:$I$3</formula1>
    </dataValidation>
    <dataValidation type="list" allowBlank="1" showInputMessage="1" showErrorMessage="1" sqref="C20:C21">
      <formula1>$H$2:$H$4</formula1>
    </dataValidation>
    <dataValidation type="list" allowBlank="1" showInputMessage="1" showErrorMessage="1" sqref="C24">
      <formula1>$H$2:$H$4</formula1>
    </dataValidation>
  </dataValidations>
  <hyperlinks>
    <hyperlink ref="C28" location="_ftn1" display="_ftn1"/>
    <hyperlink ref="D28" location="_ftn2" display="_ftn2"/>
    <hyperlink ref="E28" location="_ftn3" display="_ftn3"/>
  </hyperlinks>
  <pageMargins left="0.2" right="0.2" top="0.25" bottom="0.25" header="0.3" footer="0.3"/>
  <pageSetup paperSize="9"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6" r:id="rId4" name="Check Box 2">
              <controlPr defaultSize="0" autoFill="0" autoLine="0" autoPict="0">
                <anchor moveWithCells="1">
                  <from>
                    <xdr:col>2</xdr:col>
                    <xdr:colOff>104775</xdr:colOff>
                    <xdr:row>34</xdr:row>
                    <xdr:rowOff>0</xdr:rowOff>
                  </from>
                  <to>
                    <xdr:col>2</xdr:col>
                    <xdr:colOff>3114675</xdr:colOff>
                    <xdr:row>35</xdr:row>
                    <xdr:rowOff>9525</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2</xdr:col>
                    <xdr:colOff>104775</xdr:colOff>
                    <xdr:row>36</xdr:row>
                    <xdr:rowOff>0</xdr:rowOff>
                  </from>
                  <to>
                    <xdr:col>3</xdr:col>
                    <xdr:colOff>19050</xdr:colOff>
                    <xdr:row>36</xdr:row>
                    <xdr:rowOff>161925</xdr:rowOff>
                  </to>
                </anchor>
              </controlPr>
            </control>
          </mc:Choice>
        </mc:AlternateContent>
        <mc:AlternateContent xmlns:mc="http://schemas.openxmlformats.org/markup-compatibility/2006">
          <mc:Choice Requires="x14">
            <control shapeId="11268" r:id="rId6" name="Check Box 4">
              <controlPr defaultSize="0" autoFill="0" autoLine="0" autoPict="0">
                <anchor moveWithCells="1">
                  <from>
                    <xdr:col>2</xdr:col>
                    <xdr:colOff>104775</xdr:colOff>
                    <xdr:row>34</xdr:row>
                    <xdr:rowOff>180975</xdr:rowOff>
                  </from>
                  <to>
                    <xdr:col>3</xdr:col>
                    <xdr:colOff>933450</xdr:colOff>
                    <xdr:row>35</xdr:row>
                    <xdr:rowOff>180975</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2</xdr:col>
                    <xdr:colOff>38100</xdr:colOff>
                    <xdr:row>40</xdr:row>
                    <xdr:rowOff>28575</xdr:rowOff>
                  </from>
                  <to>
                    <xdr:col>6</xdr:col>
                    <xdr:colOff>1209675</xdr:colOff>
                    <xdr:row>40</xdr:row>
                    <xdr:rowOff>161925</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2</xdr:col>
                    <xdr:colOff>47625</xdr:colOff>
                    <xdr:row>41</xdr:row>
                    <xdr:rowOff>28575</xdr:rowOff>
                  </from>
                  <to>
                    <xdr:col>6</xdr:col>
                    <xdr:colOff>1590675</xdr:colOff>
                    <xdr:row>42</xdr:row>
                    <xdr:rowOff>0</xdr:rowOff>
                  </to>
                </anchor>
              </controlPr>
            </control>
          </mc:Choice>
        </mc:AlternateContent>
        <mc:AlternateContent xmlns:mc="http://schemas.openxmlformats.org/markup-compatibility/2006">
          <mc:Choice Requires="x14">
            <control shapeId="11271" r:id="rId9" name="Check Box 7">
              <controlPr defaultSize="0" autoFill="0" autoLine="0" autoPict="0">
                <anchor moveWithCells="1">
                  <from>
                    <xdr:col>2</xdr:col>
                    <xdr:colOff>47625</xdr:colOff>
                    <xdr:row>42</xdr:row>
                    <xdr:rowOff>9525</xdr:rowOff>
                  </from>
                  <to>
                    <xdr:col>6</xdr:col>
                    <xdr:colOff>333375</xdr:colOff>
                    <xdr:row>43</xdr:row>
                    <xdr:rowOff>9525</xdr:rowOff>
                  </to>
                </anchor>
              </controlPr>
            </control>
          </mc:Choice>
        </mc:AlternateContent>
        <mc:AlternateContent xmlns:mc="http://schemas.openxmlformats.org/markup-compatibility/2006">
          <mc:Choice Requires="x14">
            <control shapeId="11272" r:id="rId10" name="Check Box 8">
              <controlPr defaultSize="0" autoFill="0" autoLine="0" autoPict="0">
                <anchor moveWithCells="1">
                  <from>
                    <xdr:col>1</xdr:col>
                    <xdr:colOff>0</xdr:colOff>
                    <xdr:row>11</xdr:row>
                    <xdr:rowOff>0</xdr:rowOff>
                  </from>
                  <to>
                    <xdr:col>1</xdr:col>
                    <xdr:colOff>2933700</xdr:colOff>
                    <xdr:row>11</xdr:row>
                    <xdr:rowOff>247650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2</xdr:col>
                    <xdr:colOff>104775</xdr:colOff>
                    <xdr:row>34</xdr:row>
                    <xdr:rowOff>0</xdr:rowOff>
                  </from>
                  <to>
                    <xdr:col>2</xdr:col>
                    <xdr:colOff>3114675</xdr:colOff>
                    <xdr:row>35</xdr:row>
                    <xdr:rowOff>9525</xdr:rowOff>
                  </to>
                </anchor>
              </controlPr>
            </control>
          </mc:Choice>
        </mc:AlternateContent>
        <mc:AlternateContent xmlns:mc="http://schemas.openxmlformats.org/markup-compatibility/2006">
          <mc:Choice Requires="x14">
            <control shapeId="11275" r:id="rId12" name="Check Box 11">
              <controlPr defaultSize="0" autoFill="0" autoLine="0" autoPict="0">
                <anchor moveWithCells="1">
                  <from>
                    <xdr:col>2</xdr:col>
                    <xdr:colOff>104775</xdr:colOff>
                    <xdr:row>36</xdr:row>
                    <xdr:rowOff>0</xdr:rowOff>
                  </from>
                  <to>
                    <xdr:col>3</xdr:col>
                    <xdr:colOff>19050</xdr:colOff>
                    <xdr:row>36</xdr:row>
                    <xdr:rowOff>161925</xdr:rowOff>
                  </to>
                </anchor>
              </controlPr>
            </control>
          </mc:Choice>
        </mc:AlternateContent>
        <mc:AlternateContent xmlns:mc="http://schemas.openxmlformats.org/markup-compatibility/2006">
          <mc:Choice Requires="x14">
            <control shapeId="11276" r:id="rId13" name="Check Box 12">
              <controlPr defaultSize="0" autoFill="0" autoLine="0" autoPict="0">
                <anchor moveWithCells="1">
                  <from>
                    <xdr:col>2</xdr:col>
                    <xdr:colOff>104775</xdr:colOff>
                    <xdr:row>34</xdr:row>
                    <xdr:rowOff>180975</xdr:rowOff>
                  </from>
                  <to>
                    <xdr:col>3</xdr:col>
                    <xdr:colOff>933450</xdr:colOff>
                    <xdr:row>35</xdr:row>
                    <xdr:rowOff>180975</xdr:rowOff>
                  </to>
                </anchor>
              </controlPr>
            </control>
          </mc:Choice>
        </mc:AlternateContent>
        <mc:AlternateContent xmlns:mc="http://schemas.openxmlformats.org/markup-compatibility/2006">
          <mc:Choice Requires="x14">
            <control shapeId="11277" r:id="rId14" name="Check Box 13">
              <controlPr defaultSize="0" autoFill="0" autoLine="0" autoPict="0">
                <anchor moveWithCells="1">
                  <from>
                    <xdr:col>2</xdr:col>
                    <xdr:colOff>47625</xdr:colOff>
                    <xdr:row>42</xdr:row>
                    <xdr:rowOff>9525</xdr:rowOff>
                  </from>
                  <to>
                    <xdr:col>6</xdr:col>
                    <xdr:colOff>333375</xdr:colOff>
                    <xdr:row>43</xdr:row>
                    <xdr:rowOff>9525</xdr:rowOff>
                  </to>
                </anchor>
              </controlPr>
            </control>
          </mc:Choice>
        </mc:AlternateContent>
        <mc:AlternateContent xmlns:mc="http://schemas.openxmlformats.org/markup-compatibility/2006">
          <mc:Choice Requires="x14">
            <control shapeId="11278" r:id="rId15" name="Check Box 14">
              <controlPr defaultSize="0" autoFill="0" autoLine="0" autoPict="0">
                <anchor moveWithCells="1">
                  <from>
                    <xdr:col>1</xdr:col>
                    <xdr:colOff>0</xdr:colOff>
                    <xdr:row>11</xdr:row>
                    <xdr:rowOff>0</xdr:rowOff>
                  </from>
                  <to>
                    <xdr:col>1</xdr:col>
                    <xdr:colOff>2933700</xdr:colOff>
                    <xdr:row>11</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5"/>
  <sheetViews>
    <sheetView topLeftCell="A70" workbookViewId="0">
      <selection activeCell="D93" sqref="D93:G93"/>
    </sheetView>
  </sheetViews>
  <sheetFormatPr defaultColWidth="9.140625" defaultRowHeight="15" x14ac:dyDescent="0.25"/>
  <cols>
    <col min="2" max="2" width="83" style="1" customWidth="1"/>
    <col min="3" max="3" width="66.140625" customWidth="1"/>
    <col min="4" max="4" width="33.7109375" customWidth="1"/>
    <col min="5" max="5" width="24.28515625" customWidth="1"/>
    <col min="6" max="6" width="12.42578125" customWidth="1"/>
    <col min="7" max="7" width="28.42578125" customWidth="1"/>
    <col min="8" max="8" width="4" hidden="1" customWidth="1"/>
    <col min="9" max="10" width="7.85546875" hidden="1" customWidth="1"/>
  </cols>
  <sheetData>
    <row r="1" spans="1:10" ht="19.5" x14ac:dyDescent="0.25">
      <c r="A1" s="7" t="s">
        <v>87</v>
      </c>
      <c r="B1"/>
      <c r="C1" s="5"/>
      <c r="D1" s="5"/>
      <c r="E1" s="2"/>
      <c r="F1" s="2"/>
      <c r="H1" s="2" t="s">
        <v>19</v>
      </c>
      <c r="I1" s="2" t="s">
        <v>24</v>
      </c>
      <c r="J1" t="s">
        <v>26</v>
      </c>
    </row>
    <row r="2" spans="1:10" ht="17.25" x14ac:dyDescent="0.25">
      <c r="A2" s="9"/>
      <c r="B2" s="8"/>
      <c r="C2" s="5"/>
      <c r="D2" s="5"/>
      <c r="E2" s="2"/>
      <c r="F2" s="2"/>
      <c r="H2" s="2" t="s">
        <v>20</v>
      </c>
      <c r="I2" t="s">
        <v>51</v>
      </c>
      <c r="J2" s="20" t="s">
        <v>14</v>
      </c>
    </row>
    <row r="3" spans="1:10" ht="17.25" x14ac:dyDescent="0.25">
      <c r="A3" s="10" t="s">
        <v>16</v>
      </c>
      <c r="B3" s="8"/>
      <c r="C3" s="5"/>
      <c r="D3" s="5"/>
      <c r="E3" s="2"/>
      <c r="F3" s="2"/>
      <c r="H3" s="2" t="s">
        <v>21</v>
      </c>
      <c r="I3" t="s">
        <v>52</v>
      </c>
      <c r="J3" s="20" t="s">
        <v>27</v>
      </c>
    </row>
    <row r="4" spans="1:10" ht="17.25" x14ac:dyDescent="0.25">
      <c r="A4" s="9"/>
      <c r="B4" s="8"/>
      <c r="C4" s="5"/>
      <c r="D4" s="5"/>
      <c r="E4" s="2"/>
      <c r="F4" s="2"/>
      <c r="H4" s="2" t="s">
        <v>22</v>
      </c>
      <c r="J4" s="20" t="s">
        <v>28</v>
      </c>
    </row>
    <row r="5" spans="1:10" ht="17.25" x14ac:dyDescent="0.25">
      <c r="A5" s="9"/>
      <c r="B5" s="11" t="s">
        <v>88</v>
      </c>
      <c r="C5" s="12" t="s">
        <v>201</v>
      </c>
      <c r="D5" s="5"/>
      <c r="E5" s="2"/>
      <c r="F5" s="2"/>
      <c r="G5" s="2"/>
    </row>
    <row r="6" spans="1:10" ht="30" customHeight="1" x14ac:dyDescent="0.25">
      <c r="A6" s="9"/>
      <c r="B6" s="11" t="s">
        <v>89</v>
      </c>
      <c r="C6" s="12" t="s">
        <v>202</v>
      </c>
      <c r="D6" s="44"/>
      <c r="E6" s="2"/>
      <c r="F6" s="2"/>
      <c r="G6" s="2"/>
    </row>
    <row r="7" spans="1:10" ht="17.25" x14ac:dyDescent="0.25">
      <c r="A7" s="9"/>
      <c r="B7" s="8"/>
      <c r="C7" s="5"/>
      <c r="D7" s="44"/>
      <c r="E7" s="2"/>
      <c r="F7" s="2"/>
      <c r="G7" s="2"/>
    </row>
    <row r="8" spans="1:10" ht="17.25" x14ac:dyDescent="0.25">
      <c r="A8" s="10" t="s">
        <v>17</v>
      </c>
      <c r="B8" s="8"/>
      <c r="C8" s="5"/>
      <c r="D8" s="5"/>
      <c r="E8" s="2"/>
      <c r="F8" s="2"/>
      <c r="G8" s="2"/>
    </row>
    <row r="9" spans="1:10" ht="17.25" x14ac:dyDescent="0.25">
      <c r="A9" s="10"/>
      <c r="B9" s="8"/>
      <c r="C9" s="5"/>
      <c r="D9" s="5"/>
      <c r="E9" s="2"/>
      <c r="F9" s="2"/>
      <c r="G9" s="2"/>
    </row>
    <row r="10" spans="1:10" ht="17.25" x14ac:dyDescent="0.25">
      <c r="A10" s="10"/>
      <c r="B10" s="11" t="s">
        <v>90</v>
      </c>
      <c r="C10" s="12" t="s">
        <v>199</v>
      </c>
      <c r="G10" s="2"/>
    </row>
    <row r="11" spans="1:10" ht="17.25" x14ac:dyDescent="0.25">
      <c r="A11" s="10"/>
      <c r="B11" s="11" t="s">
        <v>91</v>
      </c>
      <c r="C11" s="12"/>
      <c r="G11" s="2"/>
    </row>
    <row r="12" spans="1:10" ht="310.5" x14ac:dyDescent="0.25">
      <c r="A12" s="10"/>
      <c r="B12" s="15"/>
      <c r="C12" s="76" t="s">
        <v>200</v>
      </c>
      <c r="D12" s="5"/>
      <c r="E12" s="2"/>
      <c r="F12" s="2"/>
      <c r="G12" s="2"/>
    </row>
    <row r="13" spans="1:10" ht="17.25" x14ac:dyDescent="0.25">
      <c r="A13" s="10"/>
      <c r="B13" s="11" t="s">
        <v>36</v>
      </c>
      <c r="C13" s="45" t="s">
        <v>128</v>
      </c>
      <c r="D13" s="5"/>
      <c r="E13" s="2"/>
      <c r="F13" s="2"/>
      <c r="G13" s="2"/>
    </row>
    <row r="14" spans="1:10" ht="17.25" x14ac:dyDescent="0.25">
      <c r="A14" s="10"/>
      <c r="B14" s="11" t="s">
        <v>93</v>
      </c>
      <c r="C14" s="45" t="s">
        <v>129</v>
      </c>
      <c r="D14" s="5"/>
      <c r="E14" s="2"/>
      <c r="F14" s="2"/>
      <c r="G14" s="2"/>
    </row>
    <row r="15" spans="1:10" ht="17.25" x14ac:dyDescent="0.25">
      <c r="A15" s="10"/>
      <c r="B15" s="8"/>
      <c r="C15" s="13"/>
      <c r="D15" s="5"/>
      <c r="E15" s="2"/>
      <c r="F15" s="2"/>
      <c r="G15" s="2"/>
    </row>
    <row r="16" spans="1:10" ht="17.25" x14ac:dyDescent="0.25">
      <c r="A16" s="10" t="s">
        <v>18</v>
      </c>
      <c r="B16" s="8"/>
      <c r="C16" s="13"/>
      <c r="D16" s="5"/>
      <c r="E16" s="2"/>
      <c r="F16" s="2"/>
      <c r="G16" s="2"/>
    </row>
    <row r="17" spans="1:10" ht="27" x14ac:dyDescent="0.3">
      <c r="B17" s="11" t="s">
        <v>94</v>
      </c>
      <c r="C17" s="49" t="s">
        <v>204</v>
      </c>
      <c r="D17" s="46"/>
      <c r="E17" s="2"/>
      <c r="F17" s="2"/>
      <c r="G17" s="2"/>
    </row>
    <row r="18" spans="1:10" ht="17.25" x14ac:dyDescent="0.25">
      <c r="A18" s="10"/>
      <c r="B18" s="11" t="s">
        <v>96</v>
      </c>
      <c r="C18" s="77"/>
      <c r="D18" s="5"/>
      <c r="E18" s="2"/>
      <c r="F18" s="2"/>
      <c r="G18" s="2"/>
    </row>
    <row r="19" spans="1:10" ht="17.25" x14ac:dyDescent="0.25">
      <c r="A19" s="10"/>
      <c r="B19" s="5"/>
      <c r="C19" s="5"/>
      <c r="D19" s="5"/>
      <c r="E19" s="2"/>
      <c r="F19" s="2"/>
      <c r="G19" s="2"/>
    </row>
    <row r="20" spans="1:10" ht="26.25" customHeight="1" x14ac:dyDescent="0.25">
      <c r="A20" s="10"/>
      <c r="B20" s="11" t="s">
        <v>95</v>
      </c>
      <c r="C20" s="16" t="s">
        <v>20</v>
      </c>
      <c r="F20" s="2"/>
      <c r="G20" s="2"/>
    </row>
    <row r="21" spans="1:10" ht="17.25" x14ac:dyDescent="0.25">
      <c r="A21" s="10"/>
      <c r="B21"/>
      <c r="C21" s="33"/>
      <c r="F21" s="2"/>
      <c r="G21" s="2"/>
    </row>
    <row r="22" spans="1:10" ht="17.25" x14ac:dyDescent="0.25">
      <c r="A22" s="10"/>
      <c r="B22" s="8"/>
      <c r="C22" s="13"/>
      <c r="D22" s="5"/>
      <c r="E22" s="2"/>
      <c r="F22" s="2"/>
      <c r="G22" s="2"/>
    </row>
    <row r="23" spans="1:10" ht="17.25" x14ac:dyDescent="0.25">
      <c r="A23" s="10"/>
      <c r="B23" s="11" t="s">
        <v>99</v>
      </c>
      <c r="C23" s="16" t="s">
        <v>51</v>
      </c>
      <c r="F23" s="2"/>
      <c r="G23" s="2"/>
    </row>
    <row r="24" spans="1:10" ht="17.25" x14ac:dyDescent="0.25">
      <c r="A24" s="10"/>
      <c r="B24"/>
      <c r="C24" s="33" t="s">
        <v>20</v>
      </c>
      <c r="D24" s="5"/>
      <c r="E24" s="2"/>
      <c r="F24" s="2"/>
      <c r="G24" s="2"/>
    </row>
    <row r="25" spans="1:10" ht="17.25" x14ac:dyDescent="0.25">
      <c r="A25" s="10"/>
      <c r="B25" s="8"/>
      <c r="C25" s="13"/>
      <c r="D25" s="5"/>
      <c r="E25" s="2"/>
      <c r="F25" s="2"/>
      <c r="G25" s="2"/>
    </row>
    <row r="26" spans="1:10" ht="15.75" customHeight="1" x14ac:dyDescent="0.25">
      <c r="A26" s="10" t="s">
        <v>25</v>
      </c>
      <c r="B26"/>
      <c r="C26" s="8"/>
      <c r="D26" s="8"/>
      <c r="E26" s="8"/>
      <c r="F26" s="8"/>
      <c r="G26" s="8"/>
      <c r="H26" s="8"/>
      <c r="I26" s="8"/>
      <c r="J26" s="8"/>
    </row>
    <row r="27" spans="1:10" ht="17.25" x14ac:dyDescent="0.25">
      <c r="B27" s="8"/>
      <c r="C27" s="8"/>
      <c r="D27" s="8"/>
      <c r="E27" s="8"/>
      <c r="F27" s="8"/>
      <c r="G27" s="8"/>
      <c r="H27" s="8"/>
      <c r="I27" s="8"/>
      <c r="J27" s="8"/>
    </row>
    <row r="28" spans="1:10" ht="69" x14ac:dyDescent="0.25">
      <c r="B28" s="17" t="s">
        <v>101</v>
      </c>
      <c r="C28" s="17" t="s">
        <v>102</v>
      </c>
      <c r="D28" s="17" t="s">
        <v>103</v>
      </c>
      <c r="E28" s="17" t="s">
        <v>104</v>
      </c>
      <c r="F28" s="8"/>
      <c r="G28" s="8"/>
      <c r="H28" s="8"/>
      <c r="I28" s="8"/>
      <c r="J28" s="8"/>
    </row>
    <row r="29" spans="1:10" ht="104.45" customHeight="1" x14ac:dyDescent="0.3">
      <c r="B29" s="18" t="s">
        <v>28</v>
      </c>
      <c r="C29" s="47" t="s">
        <v>141</v>
      </c>
      <c r="D29" s="18"/>
      <c r="E29" s="47" t="s">
        <v>131</v>
      </c>
      <c r="F29" s="19"/>
      <c r="G29" s="8"/>
      <c r="H29" s="8"/>
      <c r="I29" s="8"/>
      <c r="J29" s="19"/>
    </row>
    <row r="30" spans="1:10" ht="17.25" x14ac:dyDescent="0.25">
      <c r="A30" s="10"/>
      <c r="B30" s="8"/>
      <c r="C30" s="13"/>
      <c r="D30" s="5"/>
      <c r="E30" s="2"/>
      <c r="F30" s="2"/>
      <c r="G30" s="2"/>
    </row>
    <row r="31" spans="1:10" s="6" customFormat="1" ht="20.25" customHeight="1" x14ac:dyDescent="0.25">
      <c r="A31" s="10" t="s">
        <v>29</v>
      </c>
    </row>
    <row r="32" spans="1:10" s="6" customFormat="1" ht="15" customHeight="1" x14ac:dyDescent="0.25"/>
    <row r="33" spans="1:5" s="6" customFormat="1" ht="189.75" x14ac:dyDescent="0.3">
      <c r="B33" s="11" t="s">
        <v>105</v>
      </c>
      <c r="C33" s="47" t="s">
        <v>143</v>
      </c>
      <c r="D33" s="19"/>
    </row>
    <row r="34" spans="1:5" s="6" customFormat="1" ht="17.25" customHeight="1" x14ac:dyDescent="0.25"/>
    <row r="35" spans="1:5" s="6" customFormat="1" ht="15" customHeight="1" x14ac:dyDescent="0.25">
      <c r="B35" s="149" t="s">
        <v>125</v>
      </c>
    </row>
    <row r="36" spans="1:5" s="6" customFormat="1" ht="15" customHeight="1" x14ac:dyDescent="0.25">
      <c r="B36" s="149"/>
    </row>
    <row r="37" spans="1:5" s="6" customFormat="1" ht="15" customHeight="1" x14ac:dyDescent="0.25">
      <c r="B37" s="149"/>
      <c r="C37" s="22"/>
    </row>
    <row r="38" spans="1:5" s="6" customFormat="1" ht="15" customHeight="1" x14ac:dyDescent="0.25">
      <c r="B38" s="48"/>
      <c r="C38" s="22"/>
    </row>
    <row r="39" spans="1:5" s="6" customFormat="1" ht="202.5" x14ac:dyDescent="0.25">
      <c r="B39" s="48"/>
      <c r="C39" s="47" t="s">
        <v>144</v>
      </c>
    </row>
    <row r="40" spans="1:5" s="6" customFormat="1" ht="15" customHeight="1" x14ac:dyDescent="0.25"/>
    <row r="41" spans="1:5" s="6" customFormat="1" ht="13.5" customHeight="1" x14ac:dyDescent="0.25">
      <c r="B41" s="137" t="s">
        <v>107</v>
      </c>
    </row>
    <row r="42" spans="1:5" s="6" customFormat="1" ht="13.5" x14ac:dyDescent="0.25">
      <c r="B42" s="138"/>
    </row>
    <row r="43" spans="1:5" s="6" customFormat="1" ht="13.5" x14ac:dyDescent="0.25">
      <c r="B43" s="139"/>
    </row>
    <row r="44" spans="1:5" s="6" customFormat="1" ht="13.5" x14ac:dyDescent="0.25"/>
    <row r="45" spans="1:5" s="6" customFormat="1" ht="13.5" x14ac:dyDescent="0.25"/>
    <row r="46" spans="1:5" s="6" customFormat="1" ht="15.75" x14ac:dyDescent="0.25">
      <c r="A46" s="10" t="s">
        <v>108</v>
      </c>
    </row>
    <row r="47" spans="1:5" s="6" customFormat="1" ht="13.5" x14ac:dyDescent="0.25"/>
    <row r="48" spans="1:5" s="6" customFormat="1" ht="202.5" customHeight="1" x14ac:dyDescent="0.25">
      <c r="B48" s="140" t="s">
        <v>146</v>
      </c>
      <c r="C48" s="141"/>
      <c r="D48" s="141"/>
      <c r="E48" s="142"/>
    </row>
    <row r="49" spans="1:7" s="6" customFormat="1" ht="15" customHeight="1" x14ac:dyDescent="0.25"/>
    <row r="50" spans="1:7" s="6" customFormat="1" ht="15" customHeight="1" x14ac:dyDescent="0.25">
      <c r="A50" s="10" t="s">
        <v>109</v>
      </c>
    </row>
    <row r="51" spans="1:7" s="6" customFormat="1" ht="15" customHeight="1" x14ac:dyDescent="0.25"/>
    <row r="52" spans="1:7" s="6" customFormat="1" ht="34.5" customHeight="1" x14ac:dyDescent="0.25">
      <c r="B52" s="140" t="s">
        <v>155</v>
      </c>
      <c r="C52" s="141"/>
      <c r="D52" s="141"/>
      <c r="E52" s="142"/>
    </row>
    <row r="53" spans="1:7" s="6" customFormat="1" ht="15" customHeight="1" x14ac:dyDescent="0.25"/>
    <row r="54" spans="1:7" s="6" customFormat="1" ht="15.75" x14ac:dyDescent="0.25">
      <c r="A54" s="10" t="s">
        <v>110</v>
      </c>
      <c r="C54" s="50"/>
    </row>
    <row r="55" spans="1:7" s="6" customFormat="1" ht="15" customHeight="1" x14ac:dyDescent="0.25"/>
    <row r="56" spans="1:7" s="6" customFormat="1" ht="51.6" customHeight="1" x14ac:dyDescent="0.25">
      <c r="B56" s="140" t="s">
        <v>145</v>
      </c>
      <c r="C56" s="141"/>
      <c r="D56" s="141"/>
      <c r="E56" s="142"/>
    </row>
    <row r="57" spans="1:7" s="6" customFormat="1" ht="13.5" x14ac:dyDescent="0.25"/>
    <row r="58" spans="1:7" s="6" customFormat="1" ht="14.25" x14ac:dyDescent="0.25">
      <c r="A58" s="10" t="s">
        <v>33</v>
      </c>
    </row>
    <row r="59" spans="1:7" s="6" customFormat="1" ht="13.5" x14ac:dyDescent="0.25"/>
    <row r="60" spans="1:7" s="6" customFormat="1" ht="15" customHeight="1" x14ac:dyDescent="0.25">
      <c r="B60" s="135" t="s">
        <v>111</v>
      </c>
      <c r="C60" s="135" t="s">
        <v>0</v>
      </c>
      <c r="D60" s="135" t="s">
        <v>9</v>
      </c>
      <c r="E60" s="135" t="s">
        <v>123</v>
      </c>
      <c r="F60" s="135" t="s">
        <v>124</v>
      </c>
      <c r="G60" s="23" t="s">
        <v>112</v>
      </c>
    </row>
    <row r="61" spans="1:7" s="6" customFormat="1" ht="13.5" x14ac:dyDescent="0.25">
      <c r="B61" s="136"/>
      <c r="C61" s="136"/>
      <c r="D61" s="136"/>
      <c r="E61" s="136"/>
      <c r="F61" s="136"/>
      <c r="G61" s="23" t="str">
        <f>C14</f>
        <v>10/2029</v>
      </c>
    </row>
    <row r="62" spans="1:7" ht="40.5" x14ac:dyDescent="0.25">
      <c r="B62" s="85" t="s">
        <v>167</v>
      </c>
      <c r="C62" s="83" t="s">
        <v>147</v>
      </c>
      <c r="D62" s="86" t="s">
        <v>212</v>
      </c>
      <c r="E62" s="87" t="s">
        <v>3</v>
      </c>
      <c r="F62" s="87" t="s">
        <v>3</v>
      </c>
      <c r="G62" s="87" t="s">
        <v>3</v>
      </c>
    </row>
    <row r="63" spans="1:7" ht="27" x14ac:dyDescent="0.25">
      <c r="B63" s="85" t="s">
        <v>168</v>
      </c>
      <c r="C63" s="83" t="s">
        <v>147</v>
      </c>
      <c r="D63" s="86" t="s">
        <v>166</v>
      </c>
      <c r="E63" s="87" t="s">
        <v>3</v>
      </c>
      <c r="F63" s="87" t="s">
        <v>3</v>
      </c>
      <c r="G63" s="87" t="s">
        <v>3</v>
      </c>
    </row>
    <row r="64" spans="1:7" ht="27" x14ac:dyDescent="0.25">
      <c r="B64" s="85" t="s">
        <v>168</v>
      </c>
      <c r="C64" s="83" t="s">
        <v>147</v>
      </c>
      <c r="D64" s="86" t="s">
        <v>166</v>
      </c>
      <c r="E64" s="87" t="s">
        <v>3</v>
      </c>
      <c r="F64" s="87" t="s">
        <v>3</v>
      </c>
      <c r="G64" s="87" t="s">
        <v>3</v>
      </c>
    </row>
    <row r="65" spans="1:7" ht="27" x14ac:dyDescent="0.25">
      <c r="B65" s="85" t="s">
        <v>168</v>
      </c>
      <c r="C65" s="83" t="s">
        <v>147</v>
      </c>
      <c r="D65" s="86" t="s">
        <v>166</v>
      </c>
      <c r="E65" s="87" t="s">
        <v>3</v>
      </c>
      <c r="F65" s="87" t="s">
        <v>3</v>
      </c>
      <c r="G65" s="87" t="s">
        <v>3</v>
      </c>
    </row>
    <row r="66" spans="1:7" x14ac:dyDescent="0.25">
      <c r="B66" s="85" t="s">
        <v>169</v>
      </c>
      <c r="C66" s="83" t="s">
        <v>163</v>
      </c>
      <c r="D66" s="86">
        <v>0</v>
      </c>
      <c r="E66" s="89">
        <v>0.15</v>
      </c>
      <c r="F66" s="89">
        <v>0.5</v>
      </c>
      <c r="G66" s="90">
        <v>1</v>
      </c>
    </row>
    <row r="67" spans="1:7" ht="27" x14ac:dyDescent="0.3">
      <c r="A67" s="46"/>
      <c r="B67" s="85" t="s">
        <v>170</v>
      </c>
      <c r="C67" s="83" t="s">
        <v>163</v>
      </c>
      <c r="D67" s="86">
        <v>0</v>
      </c>
      <c r="E67" s="89">
        <v>0.3</v>
      </c>
      <c r="F67" s="89">
        <v>0.7</v>
      </c>
      <c r="G67" s="90">
        <v>1</v>
      </c>
    </row>
    <row r="68" spans="1:7" x14ac:dyDescent="0.25">
      <c r="A68" s="51"/>
      <c r="B68" s="52"/>
    </row>
    <row r="69" spans="1:7" ht="16.5" x14ac:dyDescent="0.3">
      <c r="A69" s="46"/>
      <c r="B69" s="60" t="s">
        <v>179</v>
      </c>
    </row>
    <row r="70" spans="1:7" x14ac:dyDescent="0.25">
      <c r="B70" s="60" t="s">
        <v>180</v>
      </c>
    </row>
    <row r="71" spans="1:7" x14ac:dyDescent="0.25">
      <c r="A71" s="10" t="s">
        <v>34</v>
      </c>
      <c r="B71" s="6"/>
    </row>
    <row r="72" spans="1:7" x14ac:dyDescent="0.25">
      <c r="B72" s="6"/>
    </row>
    <row r="73" spans="1:7" x14ac:dyDescent="0.25">
      <c r="B73" s="135" t="s">
        <v>113</v>
      </c>
      <c r="C73" s="135" t="s">
        <v>2</v>
      </c>
      <c r="D73" s="135" t="s">
        <v>9</v>
      </c>
      <c r="E73" s="135" t="s">
        <v>123</v>
      </c>
      <c r="F73" s="135" t="s">
        <v>124</v>
      </c>
      <c r="G73" s="23" t="s">
        <v>40</v>
      </c>
    </row>
    <row r="74" spans="1:7" x14ac:dyDescent="0.25">
      <c r="B74" s="136"/>
      <c r="C74" s="136"/>
      <c r="D74" s="136"/>
      <c r="E74" s="136"/>
      <c r="F74" s="136"/>
      <c r="G74" s="23" t="str">
        <f>C14</f>
        <v>10/2029</v>
      </c>
    </row>
    <row r="75" spans="1:7" x14ac:dyDescent="0.25">
      <c r="B75" s="65" t="s">
        <v>179</v>
      </c>
      <c r="C75" s="23" t="s">
        <v>3</v>
      </c>
      <c r="D75" s="71">
        <f>D91</f>
        <v>1604050</v>
      </c>
      <c r="E75" s="71">
        <f>E91</f>
        <v>2048590</v>
      </c>
      <c r="F75" s="71">
        <f t="shared" ref="F75:G75" si="0">F91</f>
        <v>1653450</v>
      </c>
      <c r="G75" s="71">
        <f t="shared" si="0"/>
        <v>7808680</v>
      </c>
    </row>
    <row r="76" spans="1:7" x14ac:dyDescent="0.25">
      <c r="B76" s="65" t="s">
        <v>180</v>
      </c>
      <c r="C76" s="23" t="s">
        <v>3</v>
      </c>
      <c r="D76" s="71">
        <f>D91</f>
        <v>1604050</v>
      </c>
      <c r="E76" s="71">
        <f t="shared" ref="E76:G76" si="1">E91</f>
        <v>2048590</v>
      </c>
      <c r="F76" s="71">
        <f t="shared" si="1"/>
        <v>1653450</v>
      </c>
      <c r="G76" s="71">
        <f t="shared" si="1"/>
        <v>7808680</v>
      </c>
    </row>
    <row r="77" spans="1:7" x14ac:dyDescent="0.25">
      <c r="B77" s="66" t="s">
        <v>181</v>
      </c>
      <c r="C77" s="23" t="s">
        <v>3</v>
      </c>
      <c r="D77" s="71">
        <f>D91</f>
        <v>1604050</v>
      </c>
      <c r="E77" s="71">
        <f t="shared" ref="E77:G77" si="2">E91</f>
        <v>2048590</v>
      </c>
      <c r="F77" s="71">
        <f t="shared" si="2"/>
        <v>1653450</v>
      </c>
      <c r="G77" s="71">
        <f t="shared" si="2"/>
        <v>7808680</v>
      </c>
    </row>
    <row r="78" spans="1:7" ht="28.5" x14ac:dyDescent="0.25">
      <c r="B78" s="68" t="s">
        <v>187</v>
      </c>
      <c r="C78" s="23" t="s">
        <v>3</v>
      </c>
      <c r="D78" s="69">
        <f>SUM(D79:D83)</f>
        <v>896100</v>
      </c>
      <c r="E78" s="69">
        <f>SUM(E79:E83)</f>
        <v>134060</v>
      </c>
      <c r="F78" s="69">
        <f>SUM(F79:F83)</f>
        <v>134060</v>
      </c>
      <c r="G78" s="69">
        <f>SUM(G79:G83)</f>
        <v>1411240</v>
      </c>
    </row>
    <row r="79" spans="1:7" ht="27" x14ac:dyDescent="0.25">
      <c r="B79" s="62" t="s">
        <v>182</v>
      </c>
      <c r="C79" s="23" t="s">
        <v>3</v>
      </c>
      <c r="D79" s="63">
        <v>329280</v>
      </c>
      <c r="E79" s="63">
        <v>0</v>
      </c>
      <c r="F79" s="63">
        <v>0</v>
      </c>
      <c r="G79" s="63">
        <v>329280</v>
      </c>
    </row>
    <row r="80" spans="1:7" x14ac:dyDescent="0.25">
      <c r="B80" s="62" t="s">
        <v>183</v>
      </c>
      <c r="C80" s="23" t="s">
        <v>3</v>
      </c>
      <c r="D80" s="63">
        <v>282240</v>
      </c>
      <c r="E80" s="63">
        <v>0</v>
      </c>
      <c r="F80" s="63">
        <v>0</v>
      </c>
      <c r="G80" s="63">
        <v>282240</v>
      </c>
    </row>
    <row r="81" spans="1:11" x14ac:dyDescent="0.25">
      <c r="B81" s="62" t="s">
        <v>184</v>
      </c>
      <c r="C81" s="23" t="s">
        <v>3</v>
      </c>
      <c r="D81" s="63">
        <v>235200</v>
      </c>
      <c r="E81" s="63">
        <v>0</v>
      </c>
      <c r="F81" s="63">
        <v>0</v>
      </c>
      <c r="G81" s="63">
        <v>235200</v>
      </c>
      <c r="K81" s="54"/>
    </row>
    <row r="82" spans="1:11" ht="27" x14ac:dyDescent="0.25">
      <c r="B82" s="62" t="s">
        <v>185</v>
      </c>
      <c r="C82" s="23" t="s">
        <v>3</v>
      </c>
      <c r="D82" s="63">
        <v>21160</v>
      </c>
      <c r="E82" s="67">
        <v>105840</v>
      </c>
      <c r="F82" s="88">
        <v>105840</v>
      </c>
      <c r="G82" s="63">
        <v>423400</v>
      </c>
      <c r="K82" s="54"/>
    </row>
    <row r="83" spans="1:11" x14ac:dyDescent="0.25">
      <c r="B83" s="62" t="s">
        <v>186</v>
      </c>
      <c r="C83" s="23" t="s">
        <v>3</v>
      </c>
      <c r="D83" s="67">
        <v>28220</v>
      </c>
      <c r="E83" s="88">
        <v>28220</v>
      </c>
      <c r="F83" s="88">
        <v>28220</v>
      </c>
      <c r="G83" s="63">
        <v>141120</v>
      </c>
      <c r="K83" s="54"/>
    </row>
    <row r="84" spans="1:11" x14ac:dyDescent="0.25">
      <c r="B84" s="68" t="s">
        <v>188</v>
      </c>
      <c r="C84" s="23" t="s">
        <v>3</v>
      </c>
      <c r="D84" s="69">
        <f>SUM(D85:D86)</f>
        <v>406890</v>
      </c>
      <c r="E84" s="69">
        <f t="shared" ref="E84:G84" si="3">SUM(E85:E86)</f>
        <v>484510</v>
      </c>
      <c r="F84" s="69">
        <f t="shared" si="3"/>
        <v>239900</v>
      </c>
      <c r="G84" s="69">
        <f t="shared" si="3"/>
        <v>1411200</v>
      </c>
      <c r="K84" s="54"/>
    </row>
    <row r="85" spans="1:11" ht="27" x14ac:dyDescent="0.25">
      <c r="B85" s="62" t="s">
        <v>190</v>
      </c>
      <c r="C85" s="23" t="s">
        <v>3</v>
      </c>
      <c r="D85" s="67">
        <v>366910</v>
      </c>
      <c r="E85" s="67">
        <v>244610</v>
      </c>
      <c r="F85" s="63">
        <v>0</v>
      </c>
      <c r="G85" s="63">
        <v>611520</v>
      </c>
      <c r="K85" s="54"/>
    </row>
    <row r="86" spans="1:11" ht="27" x14ac:dyDescent="0.25">
      <c r="B86" s="62" t="s">
        <v>148</v>
      </c>
      <c r="C86" s="23" t="s">
        <v>3</v>
      </c>
      <c r="D86" s="67">
        <v>39980</v>
      </c>
      <c r="E86" s="67">
        <v>239900</v>
      </c>
      <c r="F86" s="88">
        <v>239900</v>
      </c>
      <c r="G86" s="63">
        <v>799680</v>
      </c>
      <c r="K86" s="54"/>
    </row>
    <row r="87" spans="1:11" ht="28.5" x14ac:dyDescent="0.25">
      <c r="B87" s="68" t="s">
        <v>191</v>
      </c>
      <c r="C87" s="23" t="s">
        <v>3</v>
      </c>
      <c r="D87" s="69">
        <f>SUM(D88:D90)</f>
        <v>301060</v>
      </c>
      <c r="E87" s="69">
        <f t="shared" ref="E87:G87" si="4">SUM(E88:E90)</f>
        <v>1430020</v>
      </c>
      <c r="F87" s="69">
        <f t="shared" si="4"/>
        <v>1279490</v>
      </c>
      <c r="G87" s="69">
        <f t="shared" si="4"/>
        <v>4986240</v>
      </c>
      <c r="K87" s="54"/>
    </row>
    <row r="88" spans="1:11" x14ac:dyDescent="0.25">
      <c r="B88" s="62" t="s">
        <v>192</v>
      </c>
      <c r="C88" s="23" t="s">
        <v>3</v>
      </c>
      <c r="D88" s="67">
        <v>301060</v>
      </c>
      <c r="E88" s="88">
        <v>301060</v>
      </c>
      <c r="F88" s="67">
        <v>150530</v>
      </c>
      <c r="G88" s="63">
        <v>752640</v>
      </c>
      <c r="K88" s="54"/>
    </row>
    <row r="89" spans="1:11" ht="27" x14ac:dyDescent="0.25">
      <c r="B89" s="62" t="s">
        <v>193</v>
      </c>
      <c r="C89" s="23" t="s">
        <v>3</v>
      </c>
      <c r="D89" s="63">
        <v>0</v>
      </c>
      <c r="E89" s="67">
        <v>705600</v>
      </c>
      <c r="F89" s="88">
        <v>705600</v>
      </c>
      <c r="G89" s="63">
        <v>2822400</v>
      </c>
      <c r="K89" s="54"/>
    </row>
    <row r="90" spans="1:11" x14ac:dyDescent="0.25">
      <c r="B90" s="62" t="s">
        <v>149</v>
      </c>
      <c r="C90" s="23" t="s">
        <v>3</v>
      </c>
      <c r="D90" s="63">
        <v>0</v>
      </c>
      <c r="E90" s="63">
        <v>423360</v>
      </c>
      <c r="F90" s="87">
        <v>423360</v>
      </c>
      <c r="G90" s="63">
        <v>1411200</v>
      </c>
      <c r="K90" s="54"/>
    </row>
    <row r="91" spans="1:11" x14ac:dyDescent="0.25">
      <c r="B91" s="14" t="s">
        <v>4</v>
      </c>
      <c r="C91" s="23" t="s">
        <v>3</v>
      </c>
      <c r="D91" s="70">
        <f>D78+D84+D87</f>
        <v>1604050</v>
      </c>
      <c r="E91" s="70">
        <f t="shared" ref="E91:G91" si="5">E78+E84+E87</f>
        <v>2048590</v>
      </c>
      <c r="F91" s="70">
        <f t="shared" si="5"/>
        <v>1653450</v>
      </c>
      <c r="G91" s="70">
        <f t="shared" si="5"/>
        <v>7808680</v>
      </c>
    </row>
    <row r="92" spans="1:11" ht="16.5" x14ac:dyDescent="0.3">
      <c r="A92" s="57"/>
      <c r="B92" s="46"/>
    </row>
    <row r="93" spans="1:11" x14ac:dyDescent="0.25">
      <c r="A93" s="10" t="s">
        <v>35</v>
      </c>
      <c r="B93"/>
    </row>
    <row r="94" spans="1:11" x14ac:dyDescent="0.25">
      <c r="B94"/>
    </row>
    <row r="95" spans="1:11" x14ac:dyDescent="0.25">
      <c r="B95" s="135" t="s">
        <v>114</v>
      </c>
      <c r="C95" s="135" t="s">
        <v>2</v>
      </c>
      <c r="D95" s="135" t="s">
        <v>9</v>
      </c>
      <c r="E95" s="135" t="s">
        <v>123</v>
      </c>
      <c r="F95" s="135" t="s">
        <v>124</v>
      </c>
      <c r="G95" s="23" t="s">
        <v>40</v>
      </c>
    </row>
    <row r="96" spans="1:11" x14ac:dyDescent="0.25">
      <c r="B96" s="136"/>
      <c r="C96" s="136"/>
      <c r="D96" s="136"/>
      <c r="E96" s="136"/>
      <c r="F96" s="136"/>
      <c r="G96" s="23" t="str">
        <f>C14</f>
        <v>10/2029</v>
      </c>
    </row>
    <row r="97" spans="1:7" x14ac:dyDescent="0.25">
      <c r="B97" s="32" t="s">
        <v>43</v>
      </c>
      <c r="C97" s="23" t="s">
        <v>3</v>
      </c>
      <c r="D97" s="14">
        <f>D91</f>
        <v>1604050</v>
      </c>
      <c r="E97" s="14">
        <f>E91</f>
        <v>2048590</v>
      </c>
      <c r="F97" s="14">
        <f>F91</f>
        <v>1653450</v>
      </c>
      <c r="G97" s="14">
        <f>G91</f>
        <v>7808680</v>
      </c>
    </row>
    <row r="98" spans="1:7" x14ac:dyDescent="0.25">
      <c r="B98" s="34" t="s">
        <v>41</v>
      </c>
      <c r="C98" s="31" t="s">
        <v>3</v>
      </c>
      <c r="D98" s="28"/>
      <c r="E98" s="28"/>
      <c r="F98" s="29"/>
      <c r="G98" s="27"/>
    </row>
    <row r="99" spans="1:7" ht="15" customHeight="1" x14ac:dyDescent="0.25">
      <c r="B99" s="35" t="s">
        <v>42</v>
      </c>
      <c r="C99" s="31" t="s">
        <v>3</v>
      </c>
      <c r="D99" s="28"/>
      <c r="E99" s="28"/>
      <c r="F99" s="29"/>
      <c r="G99" s="27"/>
    </row>
    <row r="100" spans="1:7" x14ac:dyDescent="0.25">
      <c r="B100" s="34" t="s">
        <v>45</v>
      </c>
      <c r="C100" s="31" t="s">
        <v>3</v>
      </c>
      <c r="D100" s="14">
        <f>D97</f>
        <v>1604050</v>
      </c>
      <c r="E100" s="14">
        <f>E97</f>
        <v>2048590</v>
      </c>
      <c r="F100" s="14">
        <f>F97</f>
        <v>1653450</v>
      </c>
      <c r="G100" s="14">
        <f>G97</f>
        <v>7808680</v>
      </c>
    </row>
    <row r="101" spans="1:7" x14ac:dyDescent="0.25">
      <c r="B101" s="55" t="s">
        <v>136</v>
      </c>
      <c r="C101" s="31" t="s">
        <v>3</v>
      </c>
      <c r="D101" s="72">
        <f>D100</f>
        <v>1604050</v>
      </c>
      <c r="E101" s="28">
        <f>E97</f>
        <v>2048590</v>
      </c>
      <c r="F101" s="29">
        <f>F97</f>
        <v>1653450</v>
      </c>
      <c r="G101" s="30">
        <f>G97</f>
        <v>7808680</v>
      </c>
    </row>
    <row r="102" spans="1:7" x14ac:dyDescent="0.25">
      <c r="B102" s="25"/>
      <c r="C102" s="31" t="s">
        <v>3</v>
      </c>
      <c r="D102" s="28"/>
      <c r="E102" s="28"/>
      <c r="F102" s="29"/>
      <c r="G102" s="27"/>
    </row>
    <row r="103" spans="1:7" ht="15.75" customHeight="1" x14ac:dyDescent="0.25">
      <c r="B103" s="32" t="s">
        <v>44</v>
      </c>
      <c r="C103" s="31" t="s">
        <v>3</v>
      </c>
      <c r="D103" s="14">
        <f>D97-D100-D99</f>
        <v>0</v>
      </c>
      <c r="E103" s="14">
        <f>E97-E100-E99</f>
        <v>0</v>
      </c>
      <c r="F103" s="14">
        <f>F97-F100-F99</f>
        <v>0</v>
      </c>
      <c r="G103" s="14">
        <f>G97-G100-G99</f>
        <v>0</v>
      </c>
    </row>
    <row r="104" spans="1:7" x14ac:dyDescent="0.25">
      <c r="B104"/>
    </row>
    <row r="105" spans="1:7" ht="19.5" customHeight="1" x14ac:dyDescent="0.25">
      <c r="A105" s="10" t="s">
        <v>37</v>
      </c>
      <c r="B105"/>
    </row>
    <row r="106" spans="1:7" ht="21" customHeight="1" x14ac:dyDescent="0.25">
      <c r="B106"/>
    </row>
    <row r="107" spans="1:7" ht="60" customHeight="1" x14ac:dyDescent="0.25">
      <c r="B107" s="32" t="s">
        <v>115</v>
      </c>
      <c r="C107" s="143" t="s">
        <v>137</v>
      </c>
      <c r="D107" s="144"/>
      <c r="E107" s="145"/>
    </row>
    <row r="108" spans="1:7" x14ac:dyDescent="0.25">
      <c r="B108"/>
    </row>
    <row r="109" spans="1:7" ht="15.75" x14ac:dyDescent="0.25">
      <c r="A109" s="10" t="s">
        <v>116</v>
      </c>
      <c r="B109" s="4"/>
    </row>
    <row r="110" spans="1:7" x14ac:dyDescent="0.25">
      <c r="B110"/>
    </row>
    <row r="111" spans="1:7" ht="84" customHeight="1" x14ac:dyDescent="0.25">
      <c r="B111" s="32" t="s">
        <v>5</v>
      </c>
      <c r="C111" s="143" t="s">
        <v>158</v>
      </c>
      <c r="D111" s="144"/>
      <c r="E111" s="145"/>
    </row>
    <row r="112" spans="1:7" ht="86.1" customHeight="1" x14ac:dyDescent="0.25">
      <c r="B112" s="32" t="s">
        <v>139</v>
      </c>
      <c r="C112" s="143" t="s">
        <v>150</v>
      </c>
      <c r="D112" s="144"/>
      <c r="E112" s="145"/>
    </row>
    <row r="113" spans="1:5" ht="24.75" customHeight="1" x14ac:dyDescent="0.25">
      <c r="A113" s="10" t="s">
        <v>117</v>
      </c>
      <c r="B113"/>
      <c r="C113" s="54"/>
    </row>
    <row r="114" spans="1:5" x14ac:dyDescent="0.25">
      <c r="B114"/>
    </row>
    <row r="115" spans="1:5" x14ac:dyDescent="0.25">
      <c r="B115" s="132" t="s">
        <v>196</v>
      </c>
      <c r="C115" s="133"/>
      <c r="D115" s="133"/>
      <c r="E115" s="134"/>
    </row>
  </sheetData>
  <mergeCells count="24">
    <mergeCell ref="C111:E111"/>
    <mergeCell ref="C112:E112"/>
    <mergeCell ref="B115:E115"/>
    <mergeCell ref="B95:B96"/>
    <mergeCell ref="C95:C96"/>
    <mergeCell ref="D95:D96"/>
    <mergeCell ref="E95:E96"/>
    <mergeCell ref="F95:F96"/>
    <mergeCell ref="C107:E107"/>
    <mergeCell ref="F60:F61"/>
    <mergeCell ref="B73:B74"/>
    <mergeCell ref="C73:C74"/>
    <mergeCell ref="D73:D74"/>
    <mergeCell ref="E73:E74"/>
    <mergeCell ref="F73:F74"/>
    <mergeCell ref="B60:B61"/>
    <mergeCell ref="C60:C61"/>
    <mergeCell ref="D60:D61"/>
    <mergeCell ref="E60:E61"/>
    <mergeCell ref="B35:B37"/>
    <mergeCell ref="B41:B43"/>
    <mergeCell ref="B48:E48"/>
    <mergeCell ref="B52:E52"/>
    <mergeCell ref="B56:E56"/>
  </mergeCells>
  <dataValidations count="4">
    <dataValidation type="list" allowBlank="1" showInputMessage="1" showErrorMessage="1" sqref="C20:C21">
      <formula1>$H$2:$H$4</formula1>
    </dataValidation>
    <dataValidation type="list" allowBlank="1" showInputMessage="1" showErrorMessage="1" sqref="C24">
      <formula1>$H$2:$H$4</formula1>
    </dataValidation>
    <dataValidation type="list" allowBlank="1" showInputMessage="1" showErrorMessage="1" sqref="C23">
      <formula1>$I$2:$I$3</formula1>
    </dataValidation>
    <dataValidation type="list" allowBlank="1" showInputMessage="1" showErrorMessage="1" sqref="B29">
      <formula1>$J$2:$J$4</formula1>
    </dataValidation>
  </dataValidations>
  <hyperlinks>
    <hyperlink ref="C28" location="_ftn1" display="_ftn1"/>
    <hyperlink ref="D28" location="_ftn2" display="_ftn2"/>
    <hyperlink ref="E28" location="_ftn3" display="_ftn3"/>
  </hyperlinks>
  <pageMargins left="0.2" right="0.2" top="0.25" bottom="0.25" header="0.3" footer="0.3"/>
  <pageSetup paperSize="9"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104775</xdr:colOff>
                    <xdr:row>34</xdr:row>
                    <xdr:rowOff>0</xdr:rowOff>
                  </from>
                  <to>
                    <xdr:col>2</xdr:col>
                    <xdr:colOff>3114675</xdr:colOff>
                    <xdr:row>35</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xdr:col>
                    <xdr:colOff>104775</xdr:colOff>
                    <xdr:row>36</xdr:row>
                    <xdr:rowOff>0</xdr:rowOff>
                  </from>
                  <to>
                    <xdr:col>3</xdr:col>
                    <xdr:colOff>57150</xdr:colOff>
                    <xdr:row>36</xdr:row>
                    <xdr:rowOff>161925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xdr:col>
                    <xdr:colOff>104775</xdr:colOff>
                    <xdr:row>34</xdr:row>
                    <xdr:rowOff>180975</xdr:rowOff>
                  </from>
                  <to>
                    <xdr:col>3</xdr:col>
                    <xdr:colOff>971550</xdr:colOff>
                    <xdr:row>35</xdr:row>
                    <xdr:rowOff>180975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38100</xdr:colOff>
                    <xdr:row>40</xdr:row>
                    <xdr:rowOff>28575</xdr:rowOff>
                  </from>
                  <to>
                    <xdr:col>11</xdr:col>
                    <xdr:colOff>409575</xdr:colOff>
                    <xdr:row>40</xdr:row>
                    <xdr:rowOff>161925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xdr:col>
                    <xdr:colOff>47625</xdr:colOff>
                    <xdr:row>41</xdr:row>
                    <xdr:rowOff>28575</xdr:rowOff>
                  </from>
                  <to>
                    <xdr:col>12</xdr:col>
                    <xdr:colOff>180975</xdr:colOff>
                    <xdr:row>42</xdr:row>
                    <xdr:rowOff>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xdr:col>
                    <xdr:colOff>47625</xdr:colOff>
                    <xdr:row>42</xdr:row>
                    <xdr:rowOff>9525</xdr:rowOff>
                  </from>
                  <to>
                    <xdr:col>10</xdr:col>
                    <xdr:colOff>142875</xdr:colOff>
                    <xdr:row>43</xdr:row>
                    <xdr:rowOff>9525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xdr:col>
                    <xdr:colOff>0</xdr:colOff>
                    <xdr:row>11</xdr:row>
                    <xdr:rowOff>0</xdr:rowOff>
                  </from>
                  <to>
                    <xdr:col>1</xdr:col>
                    <xdr:colOff>2933700</xdr:colOff>
                    <xdr:row>11</xdr:row>
                    <xdr:rowOff>247650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2</xdr:col>
                    <xdr:colOff>104775</xdr:colOff>
                    <xdr:row>34</xdr:row>
                    <xdr:rowOff>0</xdr:rowOff>
                  </from>
                  <to>
                    <xdr:col>2</xdr:col>
                    <xdr:colOff>3114675</xdr:colOff>
                    <xdr:row>35</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xdr:col>
                    <xdr:colOff>104775</xdr:colOff>
                    <xdr:row>36</xdr:row>
                    <xdr:rowOff>0</xdr:rowOff>
                  </from>
                  <to>
                    <xdr:col>3</xdr:col>
                    <xdr:colOff>57150</xdr:colOff>
                    <xdr:row>36</xdr:row>
                    <xdr:rowOff>161925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2</xdr:col>
                    <xdr:colOff>104775</xdr:colOff>
                    <xdr:row>34</xdr:row>
                    <xdr:rowOff>180975</xdr:rowOff>
                  </from>
                  <to>
                    <xdr:col>3</xdr:col>
                    <xdr:colOff>971550</xdr:colOff>
                    <xdr:row>35</xdr:row>
                    <xdr:rowOff>180975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2</xdr:col>
                    <xdr:colOff>47625</xdr:colOff>
                    <xdr:row>42</xdr:row>
                    <xdr:rowOff>9525</xdr:rowOff>
                  </from>
                  <to>
                    <xdr:col>10</xdr:col>
                    <xdr:colOff>142875</xdr:colOff>
                    <xdr:row>43</xdr:row>
                    <xdr:rowOff>9525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1</xdr:col>
                    <xdr:colOff>0</xdr:colOff>
                    <xdr:row>11</xdr:row>
                    <xdr:rowOff>0</xdr:rowOff>
                  </from>
                  <to>
                    <xdr:col>1</xdr:col>
                    <xdr:colOff>2933700</xdr:colOff>
                    <xdr:row>11</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4"/>
  <sheetViews>
    <sheetView topLeftCell="A58" workbookViewId="0">
      <selection activeCell="E77" sqref="E77"/>
    </sheetView>
  </sheetViews>
  <sheetFormatPr defaultColWidth="9.140625" defaultRowHeight="15" x14ac:dyDescent="0.25"/>
  <cols>
    <col min="2" max="2" width="62.42578125" style="1" customWidth="1"/>
    <col min="3" max="3" width="53.7109375" customWidth="1"/>
    <col min="4" max="4" width="45.140625" customWidth="1"/>
    <col min="5" max="5" width="37.140625" customWidth="1"/>
    <col min="6" max="6" width="12.28515625" customWidth="1"/>
    <col min="7" max="7" width="28.28515625" customWidth="1"/>
    <col min="8" max="8" width="4" hidden="1" customWidth="1"/>
    <col min="9" max="10" width="7.85546875" hidden="1" customWidth="1"/>
  </cols>
  <sheetData>
    <row r="1" spans="1:10" ht="19.5" x14ac:dyDescent="0.25">
      <c r="A1" s="7" t="s">
        <v>87</v>
      </c>
      <c r="B1"/>
      <c r="C1" s="5"/>
      <c r="D1" s="5"/>
      <c r="E1" s="2"/>
      <c r="F1" s="2"/>
      <c r="H1" s="2" t="s">
        <v>19</v>
      </c>
      <c r="I1" s="2" t="s">
        <v>24</v>
      </c>
      <c r="J1" t="s">
        <v>26</v>
      </c>
    </row>
    <row r="2" spans="1:10" ht="17.25" x14ac:dyDescent="0.25">
      <c r="A2" s="9"/>
      <c r="B2" s="8"/>
      <c r="C2" s="5"/>
      <c r="D2" s="5"/>
      <c r="E2" s="2"/>
      <c r="F2" s="2"/>
      <c r="H2" s="2" t="s">
        <v>20</v>
      </c>
      <c r="I2" t="s">
        <v>51</v>
      </c>
      <c r="J2" s="20" t="s">
        <v>14</v>
      </c>
    </row>
    <row r="3" spans="1:10" ht="17.25" x14ac:dyDescent="0.25">
      <c r="A3" s="10" t="s">
        <v>16</v>
      </c>
      <c r="B3" s="8"/>
      <c r="C3" s="5"/>
      <c r="D3" s="5"/>
      <c r="E3" s="2"/>
      <c r="F3" s="2"/>
      <c r="H3" s="2" t="s">
        <v>21</v>
      </c>
      <c r="I3" t="s">
        <v>52</v>
      </c>
      <c r="J3" s="20" t="s">
        <v>27</v>
      </c>
    </row>
    <row r="4" spans="1:10" ht="17.25" x14ac:dyDescent="0.25">
      <c r="A4" s="9"/>
      <c r="B4" s="8"/>
      <c r="C4" s="5"/>
      <c r="D4" s="5"/>
      <c r="E4" s="2"/>
      <c r="F4" s="2"/>
      <c r="H4" s="2" t="s">
        <v>22</v>
      </c>
      <c r="J4" s="20" t="s">
        <v>28</v>
      </c>
    </row>
    <row r="5" spans="1:10" ht="17.25" x14ac:dyDescent="0.25">
      <c r="A5" s="9"/>
      <c r="B5" s="11" t="s">
        <v>214</v>
      </c>
      <c r="C5" s="12" t="s">
        <v>247</v>
      </c>
      <c r="D5" s="5"/>
      <c r="E5" s="2"/>
      <c r="F5" s="2"/>
      <c r="G5" s="2"/>
    </row>
    <row r="6" spans="1:10" ht="30" customHeight="1" x14ac:dyDescent="0.25">
      <c r="A6" s="9"/>
      <c r="B6" s="11" t="s">
        <v>215</v>
      </c>
      <c r="C6" s="12" t="s">
        <v>216</v>
      </c>
      <c r="D6" s="5"/>
      <c r="E6" s="2"/>
      <c r="F6" s="2"/>
      <c r="G6" s="2"/>
    </row>
    <row r="7" spans="1:10" ht="17.25" x14ac:dyDescent="0.25">
      <c r="A7" s="9"/>
      <c r="B7" s="8"/>
      <c r="C7" s="5"/>
      <c r="D7" s="5"/>
      <c r="E7" s="2"/>
      <c r="F7" s="2"/>
      <c r="G7" s="2"/>
    </row>
    <row r="8" spans="1:10" ht="17.25" x14ac:dyDescent="0.25">
      <c r="A8" s="10" t="s">
        <v>17</v>
      </c>
      <c r="B8" s="8"/>
      <c r="C8" s="5"/>
      <c r="D8" s="5"/>
      <c r="E8" s="2"/>
      <c r="F8" s="2"/>
      <c r="G8" s="2"/>
    </row>
    <row r="9" spans="1:10" ht="17.25" x14ac:dyDescent="0.25">
      <c r="A9" s="10"/>
      <c r="B9" s="8"/>
      <c r="C9" s="5"/>
      <c r="D9" s="5"/>
      <c r="E9" s="2"/>
      <c r="F9" s="2"/>
      <c r="G9" s="2"/>
    </row>
    <row r="10" spans="1:10" ht="17.25" x14ac:dyDescent="0.25">
      <c r="A10" s="10"/>
      <c r="B10" s="11" t="s">
        <v>217</v>
      </c>
      <c r="C10" s="12" t="s">
        <v>218</v>
      </c>
      <c r="G10" s="2"/>
    </row>
    <row r="11" spans="1:10" ht="17.25" x14ac:dyDescent="0.25">
      <c r="A11" s="10"/>
      <c r="B11" s="11" t="s">
        <v>219</v>
      </c>
      <c r="C11" s="12">
        <v>1235</v>
      </c>
      <c r="G11" s="2"/>
    </row>
    <row r="12" spans="1:10" ht="17.25" x14ac:dyDescent="0.25">
      <c r="A12" s="10"/>
      <c r="B12" s="15"/>
      <c r="C12" s="95"/>
      <c r="D12" s="5"/>
      <c r="E12" s="2"/>
      <c r="F12" s="2"/>
      <c r="G12" s="2"/>
    </row>
    <row r="13" spans="1:10" ht="17.25" x14ac:dyDescent="0.25">
      <c r="A13" s="10"/>
      <c r="B13" s="11" t="s">
        <v>36</v>
      </c>
      <c r="C13" s="12" t="s">
        <v>220</v>
      </c>
      <c r="D13" s="5"/>
      <c r="E13" s="2"/>
      <c r="F13" s="2"/>
      <c r="G13" s="2"/>
    </row>
    <row r="14" spans="1:10" ht="17.25" x14ac:dyDescent="0.25">
      <c r="A14" s="10"/>
      <c r="B14" s="11" t="s">
        <v>221</v>
      </c>
      <c r="C14" s="12"/>
      <c r="D14" s="5"/>
      <c r="E14" s="2"/>
      <c r="F14" s="2"/>
      <c r="G14" s="2"/>
    </row>
    <row r="15" spans="1:10" ht="17.25" x14ac:dyDescent="0.25">
      <c r="A15" s="10"/>
      <c r="B15" s="8"/>
      <c r="C15" s="13"/>
      <c r="D15" s="5"/>
      <c r="E15" s="2"/>
      <c r="F15" s="2"/>
      <c r="G15" s="2"/>
    </row>
    <row r="16" spans="1:10" ht="17.25" x14ac:dyDescent="0.25">
      <c r="A16" s="10" t="s">
        <v>18</v>
      </c>
      <c r="B16" s="8"/>
      <c r="C16" s="13"/>
      <c r="D16" s="5"/>
      <c r="E16" s="2"/>
      <c r="F16" s="2"/>
      <c r="G16" s="2"/>
    </row>
    <row r="17" spans="1:10" ht="17.25" x14ac:dyDescent="0.25">
      <c r="B17" s="11" t="s">
        <v>222</v>
      </c>
      <c r="C17" s="12" t="s">
        <v>223</v>
      </c>
      <c r="D17" s="5"/>
      <c r="E17" s="2"/>
      <c r="F17" s="2"/>
      <c r="G17" s="2"/>
    </row>
    <row r="18" spans="1:10" ht="17.25" x14ac:dyDescent="0.25">
      <c r="A18" s="10"/>
      <c r="B18" s="11" t="s">
        <v>224</v>
      </c>
      <c r="C18" s="12">
        <v>31001</v>
      </c>
      <c r="D18" s="5"/>
      <c r="E18" s="2"/>
      <c r="F18" s="2"/>
      <c r="G18" s="2"/>
    </row>
    <row r="19" spans="1:10" ht="17.25" x14ac:dyDescent="0.25">
      <c r="A19" s="10"/>
      <c r="B19" s="5"/>
      <c r="C19" s="5"/>
      <c r="D19" s="5"/>
      <c r="E19" s="2"/>
      <c r="F19" s="2"/>
      <c r="G19" s="2"/>
    </row>
    <row r="20" spans="1:10" ht="26.25" customHeight="1" x14ac:dyDescent="0.25">
      <c r="A20" s="10"/>
      <c r="B20" s="11" t="s">
        <v>225</v>
      </c>
      <c r="C20" s="16" t="s">
        <v>20</v>
      </c>
      <c r="F20" s="2"/>
      <c r="G20" s="2"/>
    </row>
    <row r="21" spans="1:10" ht="17.25" x14ac:dyDescent="0.25">
      <c r="A21" s="10"/>
      <c r="B21"/>
      <c r="C21" s="33"/>
      <c r="F21" s="2"/>
      <c r="G21" s="2"/>
    </row>
    <row r="22" spans="1:10" ht="17.25" x14ac:dyDescent="0.25">
      <c r="A22" s="10"/>
      <c r="B22" s="8"/>
      <c r="C22" s="13"/>
      <c r="D22" s="5"/>
      <c r="E22" s="2"/>
      <c r="F22" s="2"/>
      <c r="G22" s="2"/>
    </row>
    <row r="23" spans="1:10" ht="17.25" x14ac:dyDescent="0.25">
      <c r="A23" s="10"/>
      <c r="B23" s="11" t="s">
        <v>226</v>
      </c>
      <c r="C23" s="16" t="s">
        <v>52</v>
      </c>
      <c r="F23" s="2"/>
      <c r="G23" s="2"/>
    </row>
    <row r="24" spans="1:10" ht="17.25" x14ac:dyDescent="0.25">
      <c r="A24" s="10"/>
      <c r="B24"/>
      <c r="C24" s="33"/>
      <c r="D24" s="5"/>
      <c r="E24" s="2"/>
      <c r="F24" s="2"/>
      <c r="G24" s="2"/>
    </row>
    <row r="25" spans="1:10" ht="17.25" x14ac:dyDescent="0.25">
      <c r="A25" s="10"/>
      <c r="B25" s="8"/>
      <c r="C25" s="13"/>
      <c r="D25" s="5"/>
      <c r="E25" s="2"/>
      <c r="F25" s="2"/>
      <c r="G25" s="2"/>
    </row>
    <row r="26" spans="1:10" ht="15.75" customHeight="1" x14ac:dyDescent="0.25">
      <c r="A26" s="10" t="s">
        <v>25</v>
      </c>
      <c r="B26"/>
      <c r="C26" s="8"/>
      <c r="D26" s="8"/>
      <c r="E26" s="8"/>
      <c r="F26" s="8"/>
      <c r="G26" s="8"/>
      <c r="H26" s="8"/>
      <c r="I26" s="8"/>
      <c r="J26" s="8"/>
    </row>
    <row r="27" spans="1:10" ht="17.25" x14ac:dyDescent="0.25">
      <c r="B27" s="8"/>
      <c r="C27" s="8"/>
      <c r="D27" s="8"/>
      <c r="E27" s="8"/>
      <c r="F27" s="8"/>
      <c r="G27" s="8"/>
      <c r="H27" s="8"/>
      <c r="I27" s="8"/>
      <c r="J27" s="8"/>
    </row>
    <row r="28" spans="1:10" ht="40.5" x14ac:dyDescent="0.25">
      <c r="B28" s="17" t="s">
        <v>227</v>
      </c>
      <c r="C28" s="17" t="s">
        <v>228</v>
      </c>
      <c r="D28" s="17" t="s">
        <v>229</v>
      </c>
      <c r="E28" s="17" t="s">
        <v>230</v>
      </c>
      <c r="F28" s="8"/>
      <c r="G28" s="8"/>
      <c r="H28" s="8"/>
      <c r="I28" s="8"/>
      <c r="J28" s="8"/>
    </row>
    <row r="29" spans="1:10" ht="81.75" x14ac:dyDescent="0.3">
      <c r="B29" s="18" t="s">
        <v>27</v>
      </c>
      <c r="C29" s="47" t="s">
        <v>231</v>
      </c>
      <c r="D29" s="18"/>
      <c r="E29" s="96" t="s">
        <v>232</v>
      </c>
      <c r="F29" s="19"/>
      <c r="G29" s="8"/>
      <c r="H29" s="8"/>
      <c r="I29" s="8"/>
      <c r="J29" s="19"/>
    </row>
    <row r="30" spans="1:10" ht="17.25" x14ac:dyDescent="0.25">
      <c r="A30" s="10"/>
      <c r="B30" s="8"/>
      <c r="C30" s="13"/>
      <c r="D30" s="5"/>
      <c r="E30" s="2"/>
      <c r="F30" s="2"/>
      <c r="G30" s="2"/>
    </row>
    <row r="31" spans="1:10" s="6" customFormat="1" ht="20.25" customHeight="1" x14ac:dyDescent="0.25">
      <c r="A31" s="10" t="s">
        <v>29</v>
      </c>
    </row>
    <row r="32" spans="1:10" s="6" customFormat="1" ht="15" customHeight="1" x14ac:dyDescent="0.25"/>
    <row r="33" spans="1:5" s="6" customFormat="1" ht="121.5" customHeight="1" x14ac:dyDescent="0.25">
      <c r="B33" s="11" t="s">
        <v>233</v>
      </c>
      <c r="C33" s="97" t="s">
        <v>234</v>
      </c>
    </row>
    <row r="34" spans="1:5" s="6" customFormat="1" ht="17.25" customHeight="1" x14ac:dyDescent="0.25"/>
    <row r="35" spans="1:5" s="6" customFormat="1" ht="16.5" customHeight="1" x14ac:dyDescent="0.25">
      <c r="B35" s="137" t="s">
        <v>235</v>
      </c>
      <c r="C35" s="21" t="s">
        <v>15</v>
      </c>
    </row>
    <row r="36" spans="1:5" s="6" customFormat="1" ht="15" customHeight="1" x14ac:dyDescent="0.25">
      <c r="B36" s="138"/>
    </row>
    <row r="37" spans="1:5" s="6" customFormat="1" ht="15" customHeight="1" x14ac:dyDescent="0.25">
      <c r="B37" s="138"/>
    </row>
    <row r="38" spans="1:5" s="6" customFormat="1" ht="182.25" customHeight="1" x14ac:dyDescent="0.25">
      <c r="B38" s="139"/>
      <c r="C38" s="22"/>
      <c r="D38" s="98" t="s">
        <v>236</v>
      </c>
    </row>
    <row r="39" spans="1:5" s="6" customFormat="1" ht="15" customHeight="1" x14ac:dyDescent="0.25"/>
    <row r="40" spans="1:5" s="6" customFormat="1" ht="13.5" customHeight="1" x14ac:dyDescent="0.25">
      <c r="B40" s="137" t="s">
        <v>237</v>
      </c>
    </row>
    <row r="41" spans="1:5" s="6" customFormat="1" ht="13.5" x14ac:dyDescent="0.25">
      <c r="B41" s="138"/>
    </row>
    <row r="42" spans="1:5" s="6" customFormat="1" ht="13.5" x14ac:dyDescent="0.25">
      <c r="B42" s="139"/>
    </row>
    <row r="43" spans="1:5" s="6" customFormat="1" ht="13.5" x14ac:dyDescent="0.25"/>
    <row r="44" spans="1:5" s="6" customFormat="1" ht="13.5" x14ac:dyDescent="0.25"/>
    <row r="45" spans="1:5" s="6" customFormat="1" ht="14.25" x14ac:dyDescent="0.25">
      <c r="A45" s="10" t="s">
        <v>30</v>
      </c>
    </row>
    <row r="46" spans="1:5" s="6" customFormat="1" ht="13.5" x14ac:dyDescent="0.25"/>
    <row r="47" spans="1:5" s="6" customFormat="1" ht="59.25" customHeight="1" x14ac:dyDescent="0.25">
      <c r="B47" s="140" t="s">
        <v>238</v>
      </c>
      <c r="C47" s="141"/>
      <c r="D47" s="141"/>
      <c r="E47" s="142"/>
    </row>
    <row r="48" spans="1:5" s="6" customFormat="1" ht="15" customHeight="1" x14ac:dyDescent="0.25"/>
    <row r="49" spans="1:7" s="6" customFormat="1" ht="15" customHeight="1" x14ac:dyDescent="0.25">
      <c r="A49" s="10" t="s">
        <v>31</v>
      </c>
    </row>
    <row r="50" spans="1:7" s="6" customFormat="1" ht="15" customHeight="1" x14ac:dyDescent="0.25"/>
    <row r="51" spans="1:7" s="6" customFormat="1" ht="110.25" customHeight="1" x14ac:dyDescent="0.25">
      <c r="B51" s="111" t="s">
        <v>239</v>
      </c>
      <c r="C51" s="112"/>
      <c r="D51" s="112"/>
      <c r="E51" s="113"/>
    </row>
    <row r="52" spans="1:7" s="6" customFormat="1" ht="15" customHeight="1" x14ac:dyDescent="0.25"/>
    <row r="53" spans="1:7" s="6" customFormat="1" ht="15" customHeight="1" x14ac:dyDescent="0.25">
      <c r="A53" s="10" t="s">
        <v>240</v>
      </c>
    </row>
    <row r="54" spans="1:7" s="6" customFormat="1" ht="15" customHeight="1" x14ac:dyDescent="0.25"/>
    <row r="55" spans="1:7" s="6" customFormat="1" ht="104.25" customHeight="1" x14ac:dyDescent="0.25">
      <c r="B55" s="111" t="s">
        <v>241</v>
      </c>
      <c r="C55" s="112"/>
      <c r="D55" s="112"/>
      <c r="E55" s="113"/>
    </row>
    <row r="56" spans="1:7" s="6" customFormat="1" ht="13.5" x14ac:dyDescent="0.25"/>
    <row r="57" spans="1:7" s="6" customFormat="1" ht="14.25" x14ac:dyDescent="0.25">
      <c r="A57" s="10" t="s">
        <v>33</v>
      </c>
    </row>
    <row r="58" spans="1:7" s="6" customFormat="1" ht="13.5" x14ac:dyDescent="0.25"/>
    <row r="59" spans="1:7" s="6" customFormat="1" ht="15" customHeight="1" x14ac:dyDescent="0.25">
      <c r="B59" s="135" t="s">
        <v>242</v>
      </c>
      <c r="C59" s="135" t="s">
        <v>0</v>
      </c>
      <c r="D59" s="135" t="s">
        <v>9</v>
      </c>
      <c r="E59" s="135" t="s">
        <v>123</v>
      </c>
      <c r="F59" s="135" t="s">
        <v>124</v>
      </c>
      <c r="G59" s="93" t="s">
        <v>40</v>
      </c>
    </row>
    <row r="60" spans="1:7" s="6" customFormat="1" ht="13.5" x14ac:dyDescent="0.25">
      <c r="B60" s="136"/>
      <c r="C60" s="136"/>
      <c r="D60" s="136"/>
      <c r="E60" s="136"/>
      <c r="F60" s="136"/>
      <c r="G60" s="93">
        <f>C14</f>
        <v>0</v>
      </c>
    </row>
    <row r="61" spans="1:7" ht="121.5" x14ac:dyDescent="0.25">
      <c r="B61" s="24" t="s">
        <v>243</v>
      </c>
      <c r="C61" s="83"/>
      <c r="D61" s="83"/>
      <c r="E61" s="83"/>
      <c r="F61" s="26"/>
      <c r="G61" s="27"/>
    </row>
    <row r="62" spans="1:7" x14ac:dyDescent="0.25">
      <c r="B62" s="24"/>
      <c r="C62" s="83"/>
      <c r="D62" s="83"/>
      <c r="E62" s="83"/>
      <c r="F62" s="26"/>
      <c r="G62" s="27"/>
    </row>
    <row r="63" spans="1:7" x14ac:dyDescent="0.25">
      <c r="B63" s="6"/>
    </row>
    <row r="64" spans="1:7" x14ac:dyDescent="0.25">
      <c r="A64" s="10" t="s">
        <v>34</v>
      </c>
      <c r="B64" s="6"/>
    </row>
    <row r="65" spans="1:7" x14ac:dyDescent="0.25">
      <c r="B65" s="6"/>
    </row>
    <row r="66" spans="1:7" x14ac:dyDescent="0.25">
      <c r="B66" s="135" t="s">
        <v>244</v>
      </c>
      <c r="C66" s="135" t="s">
        <v>2</v>
      </c>
      <c r="D66" s="135" t="s">
        <v>9</v>
      </c>
      <c r="E66" s="135" t="s">
        <v>123</v>
      </c>
      <c r="F66" s="135" t="s">
        <v>124</v>
      </c>
      <c r="G66" s="93" t="s">
        <v>40</v>
      </c>
    </row>
    <row r="67" spans="1:7" x14ac:dyDescent="0.25">
      <c r="B67" s="136"/>
      <c r="C67" s="136"/>
      <c r="D67" s="136"/>
      <c r="E67" s="136"/>
      <c r="F67" s="136"/>
      <c r="G67" s="93">
        <f>C14</f>
        <v>0</v>
      </c>
    </row>
    <row r="68" spans="1:7" x14ac:dyDescent="0.25">
      <c r="B68" s="83" t="s">
        <v>270</v>
      </c>
      <c r="C68" s="93" t="s">
        <v>3</v>
      </c>
      <c r="D68" s="28">
        <v>30000</v>
      </c>
      <c r="E68" s="28"/>
      <c r="F68" s="29"/>
      <c r="G68" s="84"/>
    </row>
    <row r="69" spans="1:7" x14ac:dyDescent="0.25">
      <c r="B69" s="83"/>
      <c r="C69" s="93" t="s">
        <v>3</v>
      </c>
      <c r="D69" s="28"/>
      <c r="E69" s="28"/>
      <c r="F69" s="99"/>
      <c r="G69" s="84"/>
    </row>
    <row r="70" spans="1:7" x14ac:dyDescent="0.25">
      <c r="B70" s="14" t="s">
        <v>4</v>
      </c>
      <c r="C70" s="14" t="s">
        <v>3</v>
      </c>
      <c r="D70" s="14">
        <f>SUM(D68:D69)</f>
        <v>30000</v>
      </c>
      <c r="E70" s="14">
        <f t="shared" ref="E70:G70" si="0">SUM(E68:E69)</f>
        <v>0</v>
      </c>
      <c r="F70" s="14">
        <f t="shared" si="0"/>
        <v>0</v>
      </c>
      <c r="G70" s="14">
        <f t="shared" si="0"/>
        <v>0</v>
      </c>
    </row>
    <row r="71" spans="1:7" x14ac:dyDescent="0.25">
      <c r="B71"/>
    </row>
    <row r="72" spans="1:7" x14ac:dyDescent="0.25">
      <c r="A72" s="10" t="s">
        <v>35</v>
      </c>
      <c r="B72"/>
    </row>
    <row r="73" spans="1:7" x14ac:dyDescent="0.25">
      <c r="B73"/>
    </row>
    <row r="74" spans="1:7" x14ac:dyDescent="0.25">
      <c r="B74" s="135" t="s">
        <v>245</v>
      </c>
      <c r="C74" s="135" t="s">
        <v>2</v>
      </c>
      <c r="D74" s="135" t="s">
        <v>9</v>
      </c>
      <c r="E74" s="135" t="s">
        <v>123</v>
      </c>
      <c r="F74" s="135" t="s">
        <v>124</v>
      </c>
      <c r="G74" s="93" t="s">
        <v>40</v>
      </c>
    </row>
    <row r="75" spans="1:7" x14ac:dyDescent="0.25">
      <c r="B75" s="136"/>
      <c r="C75" s="136"/>
      <c r="D75" s="136"/>
      <c r="E75" s="136"/>
      <c r="F75" s="136"/>
      <c r="G75" s="93">
        <f>C14</f>
        <v>0</v>
      </c>
    </row>
    <row r="76" spans="1:7" x14ac:dyDescent="0.25">
      <c r="B76" s="94" t="s">
        <v>43</v>
      </c>
      <c r="C76" s="31" t="s">
        <v>3</v>
      </c>
      <c r="D76" s="14">
        <f>D70</f>
        <v>30000</v>
      </c>
      <c r="E76" s="14">
        <f>E70</f>
        <v>0</v>
      </c>
      <c r="F76" s="14">
        <f>F70</f>
        <v>0</v>
      </c>
      <c r="G76" s="14">
        <f>G70</f>
        <v>0</v>
      </c>
    </row>
    <row r="77" spans="1:7" x14ac:dyDescent="0.25">
      <c r="B77" s="34" t="s">
        <v>41</v>
      </c>
      <c r="C77" s="31" t="s">
        <v>3</v>
      </c>
      <c r="D77" s="28">
        <v>30000</v>
      </c>
      <c r="E77" s="28"/>
      <c r="F77" s="29"/>
      <c r="G77" s="27"/>
    </row>
    <row r="78" spans="1:7" ht="15" customHeight="1" x14ac:dyDescent="0.25">
      <c r="B78" s="35" t="s">
        <v>42</v>
      </c>
      <c r="C78" s="31" t="s">
        <v>3</v>
      </c>
      <c r="D78" s="28"/>
      <c r="E78" s="28"/>
      <c r="F78" s="29"/>
      <c r="G78" s="27"/>
    </row>
    <row r="79" spans="1:7" x14ac:dyDescent="0.25">
      <c r="B79" s="34" t="s">
        <v>45</v>
      </c>
      <c r="C79" s="31" t="s">
        <v>3</v>
      </c>
      <c r="D79" s="14">
        <f>SUM(D80:D81)</f>
        <v>0</v>
      </c>
      <c r="E79" s="14">
        <f t="shared" ref="E79:G79" si="1">SUM(E80:E81)</f>
        <v>0</v>
      </c>
      <c r="F79" s="14">
        <f t="shared" si="1"/>
        <v>0</v>
      </c>
      <c r="G79" s="14">
        <f t="shared" si="1"/>
        <v>0</v>
      </c>
    </row>
    <row r="80" spans="1:7" x14ac:dyDescent="0.25">
      <c r="B80" s="83"/>
      <c r="C80" s="31" t="s">
        <v>3</v>
      </c>
      <c r="D80" s="28"/>
      <c r="E80" s="28"/>
      <c r="F80" s="29"/>
      <c r="G80" s="27"/>
    </row>
    <row r="81" spans="1:7" x14ac:dyDescent="0.25">
      <c r="B81" s="83"/>
      <c r="C81" s="31" t="s">
        <v>3</v>
      </c>
      <c r="D81" s="28"/>
      <c r="E81" s="28"/>
      <c r="F81" s="29"/>
      <c r="G81" s="27"/>
    </row>
    <row r="82" spans="1:7" ht="15.75" customHeight="1" x14ac:dyDescent="0.25">
      <c r="B82" s="94" t="s">
        <v>44</v>
      </c>
      <c r="C82" s="31" t="s">
        <v>3</v>
      </c>
      <c r="D82" s="14">
        <f>D76-D79-D78</f>
        <v>30000</v>
      </c>
      <c r="E82" s="14">
        <f t="shared" ref="E82:G82" si="2">E76-E79-E78</f>
        <v>0</v>
      </c>
      <c r="F82" s="14">
        <f t="shared" si="2"/>
        <v>0</v>
      </c>
      <c r="G82" s="14">
        <f t="shared" si="2"/>
        <v>0</v>
      </c>
    </row>
    <row r="83" spans="1:7" x14ac:dyDescent="0.25">
      <c r="B83"/>
    </row>
    <row r="84" spans="1:7" ht="19.5" customHeight="1" x14ac:dyDescent="0.25">
      <c r="A84" s="10" t="s">
        <v>37</v>
      </c>
      <c r="B84"/>
    </row>
    <row r="85" spans="1:7" ht="21" customHeight="1" x14ac:dyDescent="0.25">
      <c r="B85"/>
    </row>
    <row r="86" spans="1:7" x14ac:dyDescent="0.25">
      <c r="B86" s="94" t="s">
        <v>246</v>
      </c>
      <c r="C86" s="132"/>
      <c r="D86" s="133"/>
      <c r="E86" s="134"/>
    </row>
    <row r="87" spans="1:7" x14ac:dyDescent="0.25">
      <c r="B87"/>
    </row>
    <row r="88" spans="1:7" x14ac:dyDescent="0.25">
      <c r="A88" s="10" t="s">
        <v>38</v>
      </c>
      <c r="B88" s="4"/>
    </row>
    <row r="89" spans="1:7" x14ac:dyDescent="0.25">
      <c r="B89"/>
    </row>
    <row r="90" spans="1:7" x14ac:dyDescent="0.25">
      <c r="B90" s="94" t="s">
        <v>5</v>
      </c>
      <c r="C90" s="132"/>
      <c r="D90" s="133"/>
      <c r="E90" s="134"/>
    </row>
    <row r="91" spans="1:7" x14ac:dyDescent="0.25">
      <c r="B91" s="94" t="s">
        <v>6</v>
      </c>
      <c r="C91" s="132"/>
      <c r="D91" s="133"/>
      <c r="E91" s="134"/>
    </row>
    <row r="92" spans="1:7" ht="24.75" customHeight="1" x14ac:dyDescent="0.25">
      <c r="A92" s="10" t="s">
        <v>39</v>
      </c>
      <c r="B92"/>
    </row>
    <row r="93" spans="1:7" x14ac:dyDescent="0.25">
      <c r="B93"/>
    </row>
    <row r="94" spans="1:7" x14ac:dyDescent="0.25">
      <c r="B94" s="132"/>
      <c r="C94" s="133"/>
      <c r="D94" s="133"/>
      <c r="E94" s="134"/>
    </row>
  </sheetData>
  <mergeCells count="22">
    <mergeCell ref="B35:B38"/>
    <mergeCell ref="B40:B42"/>
    <mergeCell ref="B47:E47"/>
    <mergeCell ref="F74:F75"/>
    <mergeCell ref="C86:E86"/>
    <mergeCell ref="F59:F60"/>
    <mergeCell ref="B66:B67"/>
    <mergeCell ref="C66:C67"/>
    <mergeCell ref="D66:D67"/>
    <mergeCell ref="E66:E67"/>
    <mergeCell ref="F66:F67"/>
    <mergeCell ref="B59:B60"/>
    <mergeCell ref="C59:C60"/>
    <mergeCell ref="D59:D60"/>
    <mergeCell ref="E59:E60"/>
    <mergeCell ref="C90:E90"/>
    <mergeCell ref="C91:E91"/>
    <mergeCell ref="B94:E94"/>
    <mergeCell ref="B74:B75"/>
    <mergeCell ref="C74:C75"/>
    <mergeCell ref="D74:D75"/>
    <mergeCell ref="E74:E75"/>
  </mergeCells>
  <dataValidations count="4">
    <dataValidation type="list" allowBlank="1" showInputMessage="1" showErrorMessage="1" sqref="B29">
      <formula1>$J$2:$J$4</formula1>
    </dataValidation>
    <dataValidation type="list" allowBlank="1" showInputMessage="1" showErrorMessage="1" sqref="C23">
      <formula1>$I$2:$I$3</formula1>
    </dataValidation>
    <dataValidation type="list" allowBlank="1" showInputMessage="1" showErrorMessage="1" sqref="C20:C21">
      <formula1>$H$2:$H$4</formula1>
    </dataValidation>
    <dataValidation type="list" allowBlank="1" showInputMessage="1" showErrorMessage="1" sqref="C24">
      <formula1>$H$2:$H$4</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7409" r:id="rId3" name="Check Box 1">
              <controlPr defaultSize="0" autoFill="0" autoLine="0" autoPict="0">
                <anchor moveWithCells="1">
                  <from>
                    <xdr:col>2</xdr:col>
                    <xdr:colOff>76200</xdr:colOff>
                    <xdr:row>35</xdr:row>
                    <xdr:rowOff>0</xdr:rowOff>
                  </from>
                  <to>
                    <xdr:col>2</xdr:col>
                    <xdr:colOff>2333625</xdr:colOff>
                    <xdr:row>36</xdr:row>
                    <xdr:rowOff>9525</xdr:rowOff>
                  </to>
                </anchor>
              </controlPr>
            </control>
          </mc:Choice>
        </mc:AlternateContent>
        <mc:AlternateContent xmlns:mc="http://schemas.openxmlformats.org/markup-compatibility/2006">
          <mc:Choice Requires="x14">
            <control shapeId="17410" r:id="rId4" name="Check Box 2">
              <controlPr defaultSize="0" autoFill="0" autoLine="0" autoPict="0">
                <anchor moveWithCells="1">
                  <from>
                    <xdr:col>2</xdr:col>
                    <xdr:colOff>76200</xdr:colOff>
                    <xdr:row>37</xdr:row>
                    <xdr:rowOff>0</xdr:rowOff>
                  </from>
                  <to>
                    <xdr:col>3</xdr:col>
                    <xdr:colOff>533400</xdr:colOff>
                    <xdr:row>37</xdr:row>
                    <xdr:rowOff>123825</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2</xdr:col>
                    <xdr:colOff>76200</xdr:colOff>
                    <xdr:row>35</xdr:row>
                    <xdr:rowOff>133350</xdr:rowOff>
                  </from>
                  <to>
                    <xdr:col>3</xdr:col>
                    <xdr:colOff>1219200</xdr:colOff>
                    <xdr:row>36</xdr:row>
                    <xdr:rowOff>133350</xdr:rowOff>
                  </to>
                </anchor>
              </controlPr>
            </control>
          </mc:Choice>
        </mc:AlternateContent>
        <mc:AlternateContent xmlns:mc="http://schemas.openxmlformats.org/markup-compatibility/2006">
          <mc:Choice Requires="x14">
            <control shapeId="17412" r:id="rId6" name="Check Box 4">
              <controlPr defaultSize="0" autoFill="0" autoLine="0" autoPict="0">
                <anchor moveWithCells="1">
                  <from>
                    <xdr:col>2</xdr:col>
                    <xdr:colOff>28575</xdr:colOff>
                    <xdr:row>39</xdr:row>
                    <xdr:rowOff>19050</xdr:rowOff>
                  </from>
                  <to>
                    <xdr:col>10</xdr:col>
                    <xdr:colOff>123825</xdr:colOff>
                    <xdr:row>39</xdr:row>
                    <xdr:rowOff>123825</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2</xdr:col>
                    <xdr:colOff>38100</xdr:colOff>
                    <xdr:row>40</xdr:row>
                    <xdr:rowOff>19050</xdr:rowOff>
                  </from>
                  <to>
                    <xdr:col>10</xdr:col>
                    <xdr:colOff>552450</xdr:colOff>
                    <xdr:row>41</xdr:row>
                    <xdr:rowOff>0</xdr:rowOff>
                  </to>
                </anchor>
              </controlPr>
            </control>
          </mc:Choice>
        </mc:AlternateContent>
        <mc:AlternateContent xmlns:mc="http://schemas.openxmlformats.org/markup-compatibility/2006">
          <mc:Choice Requires="x14">
            <control shapeId="17414" r:id="rId8" name="Check Box 6">
              <controlPr defaultSize="0" autoFill="0" autoLine="0" autoPict="0">
                <anchor moveWithCells="1">
                  <from>
                    <xdr:col>2</xdr:col>
                    <xdr:colOff>38100</xdr:colOff>
                    <xdr:row>41</xdr:row>
                    <xdr:rowOff>9525</xdr:rowOff>
                  </from>
                  <to>
                    <xdr:col>6</xdr:col>
                    <xdr:colOff>847725</xdr:colOff>
                    <xdr:row>42</xdr:row>
                    <xdr:rowOff>0</xdr:rowOff>
                  </to>
                </anchor>
              </controlPr>
            </control>
          </mc:Choice>
        </mc:AlternateContent>
        <mc:AlternateContent xmlns:mc="http://schemas.openxmlformats.org/markup-compatibility/2006">
          <mc:Choice Requires="x14">
            <control shapeId="17415" r:id="rId9" name="Check Box 7">
              <controlPr defaultSize="0" autoFill="0" autoLine="0" autoPict="0">
                <anchor moveWithCells="1">
                  <from>
                    <xdr:col>1</xdr:col>
                    <xdr:colOff>0</xdr:colOff>
                    <xdr:row>11</xdr:row>
                    <xdr:rowOff>0</xdr:rowOff>
                  </from>
                  <to>
                    <xdr:col>1</xdr:col>
                    <xdr:colOff>2200275</xdr:colOff>
                    <xdr:row>12</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3"/>
  <sheetViews>
    <sheetView topLeftCell="A67" workbookViewId="0">
      <selection activeCell="G76" sqref="G76"/>
    </sheetView>
  </sheetViews>
  <sheetFormatPr defaultColWidth="9.140625" defaultRowHeight="15" x14ac:dyDescent="0.25"/>
  <cols>
    <col min="2" max="2" width="62.42578125" style="1" customWidth="1"/>
    <col min="3" max="3" width="55.7109375" customWidth="1"/>
    <col min="4" max="4" width="45.140625" customWidth="1"/>
    <col min="5" max="5" width="37.140625" customWidth="1"/>
    <col min="6" max="6" width="12.28515625" customWidth="1"/>
    <col min="7" max="7" width="28.28515625" customWidth="1"/>
    <col min="8" max="8" width="4" hidden="1" customWidth="1"/>
    <col min="9" max="10" width="7.85546875" hidden="1" customWidth="1"/>
  </cols>
  <sheetData>
    <row r="1" spans="1:10" ht="19.5" x14ac:dyDescent="0.25">
      <c r="A1" s="7" t="s">
        <v>87</v>
      </c>
      <c r="B1"/>
      <c r="C1" s="5"/>
      <c r="D1" s="5"/>
      <c r="E1" s="2"/>
      <c r="F1" s="2"/>
      <c r="H1" s="2" t="s">
        <v>19</v>
      </c>
      <c r="I1" s="2" t="s">
        <v>24</v>
      </c>
      <c r="J1" t="s">
        <v>26</v>
      </c>
    </row>
    <row r="2" spans="1:10" ht="17.25" x14ac:dyDescent="0.25">
      <c r="A2" s="9"/>
      <c r="B2" s="8"/>
      <c r="C2" s="5"/>
      <c r="D2" s="5"/>
      <c r="E2" s="2"/>
      <c r="F2" s="2"/>
      <c r="H2" s="2" t="s">
        <v>20</v>
      </c>
      <c r="I2" t="s">
        <v>51</v>
      </c>
      <c r="J2" s="20" t="s">
        <v>14</v>
      </c>
    </row>
    <row r="3" spans="1:10" ht="17.25" x14ac:dyDescent="0.25">
      <c r="A3" s="10" t="s">
        <v>16</v>
      </c>
      <c r="B3" s="8"/>
      <c r="C3" s="5"/>
      <c r="D3" s="5"/>
      <c r="E3" s="2"/>
      <c r="F3" s="2"/>
      <c r="H3" s="2" t="s">
        <v>21</v>
      </c>
      <c r="I3" t="s">
        <v>52</v>
      </c>
      <c r="J3" s="20" t="s">
        <v>27</v>
      </c>
    </row>
    <row r="4" spans="1:10" ht="17.25" x14ac:dyDescent="0.25">
      <c r="A4" s="9"/>
      <c r="B4" s="8"/>
      <c r="C4" s="5"/>
      <c r="D4" s="5"/>
      <c r="E4" s="2"/>
      <c r="F4" s="2"/>
      <c r="H4" s="2" t="s">
        <v>22</v>
      </c>
      <c r="J4" s="20" t="s">
        <v>28</v>
      </c>
    </row>
    <row r="5" spans="1:10" ht="17.25" x14ac:dyDescent="0.25">
      <c r="A5" s="9"/>
      <c r="B5" s="11" t="s">
        <v>214</v>
      </c>
      <c r="C5" s="12" t="s">
        <v>248</v>
      </c>
      <c r="D5" s="5"/>
      <c r="E5" s="2"/>
      <c r="F5" s="2"/>
      <c r="G5" s="2"/>
    </row>
    <row r="6" spans="1:10" ht="30" customHeight="1" x14ac:dyDescent="0.25">
      <c r="A6" s="9"/>
      <c r="B6" s="11" t="s">
        <v>215</v>
      </c>
      <c r="C6" s="12" t="s">
        <v>216</v>
      </c>
      <c r="D6" s="5"/>
      <c r="E6" s="2"/>
      <c r="F6" s="2"/>
      <c r="G6" s="2"/>
    </row>
    <row r="7" spans="1:10" ht="17.25" x14ac:dyDescent="0.25">
      <c r="A7" s="9"/>
      <c r="B7" s="8"/>
      <c r="C7" s="5"/>
      <c r="D7" s="5"/>
      <c r="E7" s="2"/>
      <c r="F7" s="2"/>
      <c r="G7" s="2"/>
    </row>
    <row r="8" spans="1:10" ht="17.25" x14ac:dyDescent="0.25">
      <c r="A8" s="10" t="s">
        <v>17</v>
      </c>
      <c r="B8" s="8"/>
      <c r="C8" s="5"/>
      <c r="D8" s="5"/>
      <c r="E8" s="2"/>
      <c r="F8" s="2"/>
      <c r="G8" s="2"/>
    </row>
    <row r="9" spans="1:10" ht="17.25" x14ac:dyDescent="0.25">
      <c r="A9" s="10"/>
      <c r="B9" s="8"/>
      <c r="C9" s="5"/>
      <c r="D9" s="5"/>
      <c r="E9" s="2"/>
      <c r="F9" s="2"/>
      <c r="G9" s="2"/>
    </row>
    <row r="10" spans="1:10" ht="17.25" x14ac:dyDescent="0.25">
      <c r="A10" s="10"/>
      <c r="B10" s="11" t="s">
        <v>217</v>
      </c>
      <c r="C10" s="12" t="s">
        <v>218</v>
      </c>
      <c r="G10" s="2"/>
    </row>
    <row r="11" spans="1:10" ht="17.25" x14ac:dyDescent="0.25">
      <c r="A11" s="10"/>
      <c r="B11" s="11" t="s">
        <v>219</v>
      </c>
      <c r="C11" s="12">
        <v>1235</v>
      </c>
      <c r="G11" s="2"/>
    </row>
    <row r="12" spans="1:10" ht="17.25" x14ac:dyDescent="0.25">
      <c r="A12" s="10"/>
      <c r="B12" s="15"/>
      <c r="C12" s="95"/>
      <c r="D12" s="5"/>
      <c r="E12" s="2"/>
      <c r="F12" s="2"/>
      <c r="G12" s="2"/>
    </row>
    <row r="13" spans="1:10" ht="17.25" x14ac:dyDescent="0.25">
      <c r="A13" s="10"/>
      <c r="B13" s="11" t="s">
        <v>36</v>
      </c>
      <c r="C13" s="12" t="s">
        <v>220</v>
      </c>
      <c r="D13" s="5"/>
      <c r="E13" s="2"/>
      <c r="F13" s="2"/>
      <c r="G13" s="2"/>
    </row>
    <row r="14" spans="1:10" ht="17.25" x14ac:dyDescent="0.25">
      <c r="A14" s="10"/>
      <c r="B14" s="11" t="s">
        <v>221</v>
      </c>
      <c r="C14" s="12"/>
      <c r="D14" s="5"/>
      <c r="E14" s="2"/>
      <c r="F14" s="2"/>
      <c r="G14" s="2"/>
    </row>
    <row r="15" spans="1:10" ht="17.25" x14ac:dyDescent="0.25">
      <c r="A15" s="10"/>
      <c r="B15" s="8"/>
      <c r="C15" s="13"/>
      <c r="D15" s="5"/>
      <c r="E15" s="2"/>
      <c r="F15" s="2"/>
      <c r="G15" s="2"/>
    </row>
    <row r="16" spans="1:10" ht="17.25" x14ac:dyDescent="0.25">
      <c r="A16" s="10" t="s">
        <v>18</v>
      </c>
      <c r="B16" s="8"/>
      <c r="C16" s="13"/>
      <c r="D16" s="5"/>
      <c r="E16" s="2"/>
      <c r="F16" s="2"/>
      <c r="G16" s="2"/>
    </row>
    <row r="17" spans="1:10" ht="17.25" x14ac:dyDescent="0.25">
      <c r="B17" s="11" t="s">
        <v>222</v>
      </c>
      <c r="C17" s="12" t="s">
        <v>223</v>
      </c>
      <c r="D17" s="5"/>
      <c r="E17" s="2"/>
      <c r="F17" s="2"/>
      <c r="G17" s="2"/>
    </row>
    <row r="18" spans="1:10" ht="17.25" x14ac:dyDescent="0.25">
      <c r="A18" s="10"/>
      <c r="B18" s="11" t="s">
        <v>224</v>
      </c>
      <c r="C18" s="12">
        <v>31001</v>
      </c>
      <c r="D18" s="5"/>
      <c r="E18" s="2"/>
      <c r="F18" s="2"/>
      <c r="G18" s="2"/>
    </row>
    <row r="19" spans="1:10" ht="17.25" x14ac:dyDescent="0.25">
      <c r="A19" s="10"/>
      <c r="B19" s="5"/>
      <c r="C19" s="5"/>
      <c r="D19" s="5"/>
      <c r="E19" s="2"/>
      <c r="F19" s="2"/>
      <c r="G19" s="2"/>
    </row>
    <row r="20" spans="1:10" ht="26.25" customHeight="1" x14ac:dyDescent="0.25">
      <c r="A20" s="10"/>
      <c r="B20" s="11" t="s">
        <v>225</v>
      </c>
      <c r="C20" s="16" t="s">
        <v>20</v>
      </c>
      <c r="F20" s="2"/>
      <c r="G20" s="2"/>
    </row>
    <row r="21" spans="1:10" ht="17.25" x14ac:dyDescent="0.25">
      <c r="A21" s="10"/>
      <c r="B21"/>
      <c r="C21" s="33"/>
      <c r="F21" s="2"/>
      <c r="G21" s="2"/>
    </row>
    <row r="22" spans="1:10" ht="17.25" x14ac:dyDescent="0.25">
      <c r="A22" s="10"/>
      <c r="B22" s="8"/>
      <c r="C22" s="13"/>
      <c r="D22" s="5"/>
      <c r="E22" s="2"/>
      <c r="F22" s="2"/>
      <c r="G22" s="2"/>
    </row>
    <row r="23" spans="1:10" ht="17.25" x14ac:dyDescent="0.25">
      <c r="A23" s="10"/>
      <c r="B23" s="11" t="s">
        <v>226</v>
      </c>
      <c r="C23" s="16" t="s">
        <v>52</v>
      </c>
      <c r="F23" s="2"/>
      <c r="G23" s="2"/>
    </row>
    <row r="24" spans="1:10" ht="17.25" x14ac:dyDescent="0.25">
      <c r="A24" s="10"/>
      <c r="B24"/>
      <c r="C24" s="33"/>
      <c r="D24" s="5"/>
      <c r="E24" s="2"/>
      <c r="F24" s="2"/>
      <c r="G24" s="2"/>
    </row>
    <row r="25" spans="1:10" ht="17.25" x14ac:dyDescent="0.25">
      <c r="A25" s="10"/>
      <c r="B25" s="8"/>
      <c r="C25" s="13"/>
      <c r="D25" s="5"/>
      <c r="E25" s="2"/>
      <c r="F25" s="2"/>
      <c r="G25" s="2"/>
    </row>
    <row r="26" spans="1:10" ht="15.75" customHeight="1" x14ac:dyDescent="0.25">
      <c r="A26" s="10" t="s">
        <v>25</v>
      </c>
      <c r="B26"/>
      <c r="C26" s="8"/>
      <c r="D26" s="8"/>
      <c r="E26" s="8"/>
      <c r="F26" s="8"/>
      <c r="G26" s="8"/>
      <c r="H26" s="8"/>
      <c r="I26" s="8"/>
      <c r="J26" s="8"/>
    </row>
    <row r="27" spans="1:10" ht="17.25" x14ac:dyDescent="0.25">
      <c r="B27" s="8"/>
      <c r="C27" s="8"/>
      <c r="D27" s="8"/>
      <c r="E27" s="8"/>
      <c r="F27" s="8"/>
      <c r="G27" s="8"/>
      <c r="H27" s="8"/>
      <c r="I27" s="8"/>
      <c r="J27" s="8"/>
    </row>
    <row r="28" spans="1:10" ht="40.5" x14ac:dyDescent="0.25">
      <c r="B28" s="17" t="s">
        <v>227</v>
      </c>
      <c r="C28" s="17" t="s">
        <v>228</v>
      </c>
      <c r="D28" s="17" t="s">
        <v>229</v>
      </c>
      <c r="E28" s="17" t="s">
        <v>230</v>
      </c>
      <c r="F28" s="8"/>
      <c r="G28" s="8"/>
      <c r="H28" s="8"/>
      <c r="I28" s="8"/>
      <c r="J28" s="8"/>
    </row>
    <row r="29" spans="1:10" ht="81.75" x14ac:dyDescent="0.3">
      <c r="B29" s="18" t="s">
        <v>27</v>
      </c>
      <c r="C29" s="47" t="s">
        <v>249</v>
      </c>
      <c r="D29" s="18"/>
      <c r="E29" s="96" t="s">
        <v>250</v>
      </c>
      <c r="F29" s="19"/>
      <c r="G29" s="8"/>
      <c r="H29" s="8"/>
      <c r="I29" s="8"/>
      <c r="J29" s="19"/>
    </row>
    <row r="30" spans="1:10" ht="17.25" x14ac:dyDescent="0.25">
      <c r="A30" s="10"/>
      <c r="B30" s="8"/>
      <c r="C30" s="13"/>
      <c r="D30" s="5"/>
      <c r="E30" s="2"/>
      <c r="F30" s="2"/>
      <c r="G30" s="2"/>
    </row>
    <row r="31" spans="1:10" s="6" customFormat="1" ht="20.25" customHeight="1" x14ac:dyDescent="0.25">
      <c r="A31" s="10" t="s">
        <v>29</v>
      </c>
    </row>
    <row r="32" spans="1:10" s="6" customFormat="1" ht="15" customHeight="1" x14ac:dyDescent="0.25"/>
    <row r="33" spans="1:5" s="6" customFormat="1" ht="204.75" customHeight="1" x14ac:dyDescent="0.25">
      <c r="B33" s="11" t="s">
        <v>233</v>
      </c>
      <c r="C33" s="97" t="s">
        <v>251</v>
      </c>
    </row>
    <row r="34" spans="1:5" s="6" customFormat="1" ht="17.25" customHeight="1" x14ac:dyDescent="0.25"/>
    <row r="35" spans="1:5" s="6" customFormat="1" ht="15" customHeight="1" x14ac:dyDescent="0.25">
      <c r="B35" s="149" t="s">
        <v>235</v>
      </c>
    </row>
    <row r="36" spans="1:5" s="6" customFormat="1" ht="15" customHeight="1" x14ac:dyDescent="0.25">
      <c r="B36" s="149"/>
    </row>
    <row r="37" spans="1:5" s="6" customFormat="1" ht="195.75" customHeight="1" x14ac:dyDescent="0.25">
      <c r="B37" s="149"/>
      <c r="C37" s="22"/>
      <c r="D37" s="98" t="s">
        <v>252</v>
      </c>
    </row>
    <row r="38" spans="1:5" s="6" customFormat="1" ht="15" customHeight="1" x14ac:dyDescent="0.25"/>
    <row r="39" spans="1:5" s="6" customFormat="1" ht="13.5" customHeight="1" x14ac:dyDescent="0.25">
      <c r="B39" s="137" t="s">
        <v>237</v>
      </c>
    </row>
    <row r="40" spans="1:5" s="6" customFormat="1" ht="13.5" x14ac:dyDescent="0.25">
      <c r="B40" s="138"/>
    </row>
    <row r="41" spans="1:5" s="6" customFormat="1" ht="13.5" x14ac:dyDescent="0.25">
      <c r="B41" s="139"/>
    </row>
    <row r="42" spans="1:5" s="6" customFormat="1" ht="13.5" x14ac:dyDescent="0.25"/>
    <row r="43" spans="1:5" s="6" customFormat="1" ht="13.5" x14ac:dyDescent="0.25"/>
    <row r="44" spans="1:5" s="6" customFormat="1" ht="14.25" x14ac:dyDescent="0.25">
      <c r="A44" s="10" t="s">
        <v>30</v>
      </c>
    </row>
    <row r="45" spans="1:5" s="6" customFormat="1" ht="13.5" x14ac:dyDescent="0.25"/>
    <row r="46" spans="1:5" s="6" customFormat="1" ht="69.75" customHeight="1" x14ac:dyDescent="0.25">
      <c r="B46" s="140" t="s">
        <v>253</v>
      </c>
      <c r="C46" s="141"/>
      <c r="D46" s="141"/>
      <c r="E46" s="142"/>
    </row>
    <row r="47" spans="1:5" s="6" customFormat="1" ht="15" customHeight="1" x14ac:dyDescent="0.25"/>
    <row r="48" spans="1:5" s="6" customFormat="1" ht="15" customHeight="1" x14ac:dyDescent="0.25">
      <c r="A48" s="10" t="s">
        <v>31</v>
      </c>
    </row>
    <row r="49" spans="1:7" s="6" customFormat="1" ht="15" customHeight="1" x14ac:dyDescent="0.25"/>
    <row r="50" spans="1:7" s="6" customFormat="1" ht="157.5" customHeight="1" x14ac:dyDescent="0.25">
      <c r="B50" s="111" t="s">
        <v>254</v>
      </c>
      <c r="C50" s="112"/>
      <c r="D50" s="112"/>
      <c r="E50" s="113"/>
    </row>
    <row r="51" spans="1:7" s="6" customFormat="1" ht="15" customHeight="1" x14ac:dyDescent="0.25"/>
    <row r="52" spans="1:7" s="6" customFormat="1" ht="15" customHeight="1" x14ac:dyDescent="0.25">
      <c r="A52" s="10" t="s">
        <v>240</v>
      </c>
    </row>
    <row r="53" spans="1:7" s="6" customFormat="1" ht="15" customHeight="1" x14ac:dyDescent="0.25"/>
    <row r="54" spans="1:7" s="6" customFormat="1" ht="105" customHeight="1" x14ac:dyDescent="0.25">
      <c r="B54" s="111" t="s">
        <v>255</v>
      </c>
      <c r="C54" s="112"/>
      <c r="D54" s="112"/>
      <c r="E54" s="113"/>
    </row>
    <row r="55" spans="1:7" s="6" customFormat="1" ht="13.5" x14ac:dyDescent="0.25"/>
    <row r="56" spans="1:7" s="6" customFormat="1" ht="14.25" x14ac:dyDescent="0.25">
      <c r="A56" s="10" t="s">
        <v>33</v>
      </c>
    </row>
    <row r="57" spans="1:7" s="6" customFormat="1" ht="13.5" x14ac:dyDescent="0.25"/>
    <row r="58" spans="1:7" s="6" customFormat="1" ht="15" customHeight="1" x14ac:dyDescent="0.25">
      <c r="B58" s="135" t="s">
        <v>256</v>
      </c>
      <c r="C58" s="135" t="s">
        <v>0</v>
      </c>
      <c r="D58" s="135" t="s">
        <v>9</v>
      </c>
      <c r="E58" s="135" t="s">
        <v>123</v>
      </c>
      <c r="F58" s="135" t="s">
        <v>124</v>
      </c>
      <c r="G58" s="93" t="s">
        <v>40</v>
      </c>
    </row>
    <row r="59" spans="1:7" s="6" customFormat="1" ht="13.5" x14ac:dyDescent="0.25">
      <c r="B59" s="136"/>
      <c r="C59" s="136"/>
      <c r="D59" s="136"/>
      <c r="E59" s="136"/>
      <c r="F59" s="136"/>
      <c r="G59" s="93">
        <f>C14</f>
        <v>0</v>
      </c>
    </row>
    <row r="60" spans="1:7" ht="121.5" x14ac:dyDescent="0.25">
      <c r="B60" s="24" t="s">
        <v>243</v>
      </c>
      <c r="C60" s="83"/>
      <c r="D60" s="83"/>
      <c r="E60" s="83"/>
      <c r="F60" s="26"/>
      <c r="G60" s="27"/>
    </row>
    <row r="61" spans="1:7" x14ac:dyDescent="0.25">
      <c r="B61" s="24"/>
      <c r="C61" s="83"/>
      <c r="D61" s="83"/>
      <c r="E61" s="83"/>
      <c r="F61" s="26"/>
      <c r="G61" s="27"/>
    </row>
    <row r="62" spans="1:7" x14ac:dyDescent="0.25">
      <c r="B62" s="6"/>
    </row>
    <row r="63" spans="1:7" x14ac:dyDescent="0.25">
      <c r="A63" s="10" t="s">
        <v>34</v>
      </c>
      <c r="B63" s="6"/>
    </row>
    <row r="64" spans="1:7" x14ac:dyDescent="0.25">
      <c r="B64" s="6"/>
    </row>
    <row r="65" spans="1:7" x14ac:dyDescent="0.25">
      <c r="B65" s="135" t="s">
        <v>244</v>
      </c>
      <c r="C65" s="135" t="s">
        <v>2</v>
      </c>
      <c r="D65" s="135" t="s">
        <v>9</v>
      </c>
      <c r="E65" s="135" t="s">
        <v>123</v>
      </c>
      <c r="F65" s="135" t="s">
        <v>124</v>
      </c>
      <c r="G65" s="93" t="s">
        <v>40</v>
      </c>
    </row>
    <row r="66" spans="1:7" x14ac:dyDescent="0.25">
      <c r="B66" s="136"/>
      <c r="C66" s="136"/>
      <c r="D66" s="136"/>
      <c r="E66" s="136"/>
      <c r="F66" s="136"/>
      <c r="G66" s="93">
        <f>C14</f>
        <v>0</v>
      </c>
    </row>
    <row r="67" spans="1:7" x14ac:dyDescent="0.25">
      <c r="B67" s="83" t="s">
        <v>271</v>
      </c>
      <c r="C67" s="93" t="s">
        <v>3</v>
      </c>
      <c r="D67" s="28">
        <v>500000</v>
      </c>
      <c r="E67" s="28">
        <v>500000</v>
      </c>
      <c r="F67" s="29">
        <v>500000</v>
      </c>
      <c r="G67" s="84"/>
    </row>
    <row r="68" spans="1:7" x14ac:dyDescent="0.25">
      <c r="B68" s="83"/>
      <c r="C68" s="93" t="s">
        <v>3</v>
      </c>
      <c r="D68" s="28"/>
      <c r="E68" s="28"/>
      <c r="F68" s="99"/>
      <c r="G68" s="84"/>
    </row>
    <row r="69" spans="1:7" x14ac:dyDescent="0.25">
      <c r="B69" s="14" t="s">
        <v>4</v>
      </c>
      <c r="C69" s="14" t="s">
        <v>3</v>
      </c>
      <c r="D69" s="14">
        <f>SUM(D67:D68)</f>
        <v>500000</v>
      </c>
      <c r="E69" s="14">
        <f t="shared" ref="E69:G69" si="0">SUM(E67:E68)</f>
        <v>500000</v>
      </c>
      <c r="F69" s="14">
        <f t="shared" si="0"/>
        <v>500000</v>
      </c>
      <c r="G69" s="14">
        <f t="shared" si="0"/>
        <v>0</v>
      </c>
    </row>
    <row r="70" spans="1:7" x14ac:dyDescent="0.25">
      <c r="B70"/>
    </row>
    <row r="71" spans="1:7" x14ac:dyDescent="0.25">
      <c r="A71" s="10" t="s">
        <v>35</v>
      </c>
      <c r="B71"/>
    </row>
    <row r="72" spans="1:7" x14ac:dyDescent="0.25">
      <c r="B72"/>
    </row>
    <row r="73" spans="1:7" x14ac:dyDescent="0.25">
      <c r="B73" s="135" t="s">
        <v>245</v>
      </c>
      <c r="C73" s="135" t="s">
        <v>2</v>
      </c>
      <c r="D73" s="135" t="s">
        <v>9</v>
      </c>
      <c r="E73" s="135" t="s">
        <v>123</v>
      </c>
      <c r="F73" s="135" t="s">
        <v>124</v>
      </c>
      <c r="G73" s="93" t="s">
        <v>40</v>
      </c>
    </row>
    <row r="74" spans="1:7" x14ac:dyDescent="0.25">
      <c r="B74" s="136"/>
      <c r="C74" s="136"/>
      <c r="D74" s="136"/>
      <c r="E74" s="136"/>
      <c r="F74" s="136"/>
      <c r="G74" s="93">
        <f>C14</f>
        <v>0</v>
      </c>
    </row>
    <row r="75" spans="1:7" x14ac:dyDescent="0.25">
      <c r="B75" s="94" t="s">
        <v>43</v>
      </c>
      <c r="C75" s="31" t="s">
        <v>3</v>
      </c>
      <c r="D75" s="14">
        <f>D69</f>
        <v>500000</v>
      </c>
      <c r="E75" s="14">
        <f>E69</f>
        <v>500000</v>
      </c>
      <c r="F75" s="14">
        <f>F69</f>
        <v>500000</v>
      </c>
      <c r="G75" s="14">
        <f>G69</f>
        <v>0</v>
      </c>
    </row>
    <row r="76" spans="1:7" x14ac:dyDescent="0.25">
      <c r="B76" s="34" t="s">
        <v>41</v>
      </c>
      <c r="C76" s="31" t="s">
        <v>3</v>
      </c>
      <c r="D76" s="28">
        <v>500000</v>
      </c>
      <c r="E76" s="28">
        <v>500000</v>
      </c>
      <c r="F76" s="29">
        <v>500000</v>
      </c>
      <c r="G76" s="27"/>
    </row>
    <row r="77" spans="1:7" ht="15" customHeight="1" x14ac:dyDescent="0.25">
      <c r="B77" s="35" t="s">
        <v>42</v>
      </c>
      <c r="C77" s="31" t="s">
        <v>3</v>
      </c>
      <c r="D77" s="28"/>
      <c r="E77" s="28"/>
      <c r="F77" s="29"/>
      <c r="G77" s="27"/>
    </row>
    <row r="78" spans="1:7" x14ac:dyDescent="0.25">
      <c r="B78" s="34" t="s">
        <v>45</v>
      </c>
      <c r="C78" s="31" t="s">
        <v>3</v>
      </c>
      <c r="D78" s="14">
        <f>SUM(D79:D80)</f>
        <v>0</v>
      </c>
      <c r="E78" s="14">
        <f t="shared" ref="E78:G78" si="1">SUM(E79:E80)</f>
        <v>0</v>
      </c>
      <c r="F78" s="14">
        <f t="shared" si="1"/>
        <v>0</v>
      </c>
      <c r="G78" s="14">
        <f t="shared" si="1"/>
        <v>0</v>
      </c>
    </row>
    <row r="79" spans="1:7" x14ac:dyDescent="0.25">
      <c r="B79" s="83"/>
      <c r="C79" s="31" t="s">
        <v>3</v>
      </c>
      <c r="D79" s="28"/>
      <c r="E79" s="28"/>
      <c r="F79" s="29"/>
      <c r="G79" s="27"/>
    </row>
    <row r="80" spans="1:7" x14ac:dyDescent="0.25">
      <c r="B80" s="83"/>
      <c r="C80" s="31" t="s">
        <v>3</v>
      </c>
      <c r="D80" s="28"/>
      <c r="E80" s="28"/>
      <c r="F80" s="29"/>
      <c r="G80" s="27"/>
    </row>
    <row r="81" spans="1:7" ht="15.75" customHeight="1" x14ac:dyDescent="0.25">
      <c r="B81" s="94" t="s">
        <v>44</v>
      </c>
      <c r="C81" s="31" t="s">
        <v>3</v>
      </c>
      <c r="D81" s="14">
        <f>D75-D78-D77</f>
        <v>500000</v>
      </c>
      <c r="E81" s="14">
        <f t="shared" ref="E81:G81" si="2">E75-E78-E77</f>
        <v>500000</v>
      </c>
      <c r="F81" s="14">
        <f t="shared" si="2"/>
        <v>500000</v>
      </c>
      <c r="G81" s="14">
        <f t="shared" si="2"/>
        <v>0</v>
      </c>
    </row>
    <row r="82" spans="1:7" x14ac:dyDescent="0.25">
      <c r="B82"/>
    </row>
    <row r="83" spans="1:7" ht="19.5" customHeight="1" x14ac:dyDescent="0.25">
      <c r="A83" s="10" t="s">
        <v>37</v>
      </c>
      <c r="B83"/>
    </row>
    <row r="84" spans="1:7" ht="21" customHeight="1" x14ac:dyDescent="0.25">
      <c r="B84"/>
    </row>
    <row r="85" spans="1:7" x14ac:dyDescent="0.25">
      <c r="B85" s="94" t="s">
        <v>246</v>
      </c>
      <c r="C85" s="132"/>
      <c r="D85" s="133"/>
      <c r="E85" s="134"/>
    </row>
    <row r="86" spans="1:7" x14ac:dyDescent="0.25">
      <c r="B86"/>
    </row>
    <row r="87" spans="1:7" x14ac:dyDescent="0.25">
      <c r="A87" s="10" t="s">
        <v>38</v>
      </c>
      <c r="B87" s="4"/>
    </row>
    <row r="88" spans="1:7" x14ac:dyDescent="0.25">
      <c r="B88"/>
    </row>
    <row r="89" spans="1:7" x14ac:dyDescent="0.25">
      <c r="B89" s="94" t="s">
        <v>5</v>
      </c>
      <c r="C89" s="132"/>
      <c r="D89" s="133"/>
      <c r="E89" s="134"/>
    </row>
    <row r="90" spans="1:7" x14ac:dyDescent="0.25">
      <c r="B90" s="94" t="s">
        <v>6</v>
      </c>
      <c r="C90" s="132"/>
      <c r="D90" s="133"/>
      <c r="E90" s="134"/>
    </row>
    <row r="91" spans="1:7" ht="24.75" customHeight="1" x14ac:dyDescent="0.25">
      <c r="A91" s="10" t="s">
        <v>39</v>
      </c>
      <c r="B91"/>
    </row>
    <row r="92" spans="1:7" x14ac:dyDescent="0.25">
      <c r="B92"/>
    </row>
    <row r="93" spans="1:7" x14ac:dyDescent="0.25">
      <c r="B93" s="132"/>
      <c r="C93" s="133"/>
      <c r="D93" s="133"/>
      <c r="E93" s="134"/>
    </row>
  </sheetData>
  <mergeCells count="22">
    <mergeCell ref="B35:B37"/>
    <mergeCell ref="B39:B41"/>
    <mergeCell ref="B46:E46"/>
    <mergeCell ref="F73:F74"/>
    <mergeCell ref="C85:E85"/>
    <mergeCell ref="F58:F59"/>
    <mergeCell ref="B65:B66"/>
    <mergeCell ref="C65:C66"/>
    <mergeCell ref="D65:D66"/>
    <mergeCell ref="E65:E66"/>
    <mergeCell ref="F65:F66"/>
    <mergeCell ref="B58:B59"/>
    <mergeCell ref="C58:C59"/>
    <mergeCell ref="D58:D59"/>
    <mergeCell ref="E58:E59"/>
    <mergeCell ref="C89:E89"/>
    <mergeCell ref="C90:E90"/>
    <mergeCell ref="B93:E93"/>
    <mergeCell ref="B73:B74"/>
    <mergeCell ref="C73:C74"/>
    <mergeCell ref="D73:D74"/>
    <mergeCell ref="E73:E74"/>
  </mergeCells>
  <dataValidations count="4">
    <dataValidation type="list" allowBlank="1" showInputMessage="1" showErrorMessage="1" sqref="C20:C21">
      <formula1>$H$2:$H$4</formula1>
    </dataValidation>
    <dataValidation type="list" allowBlank="1" showInputMessage="1" showErrorMessage="1" sqref="C24">
      <formula1>$H$2:$H$4</formula1>
    </dataValidation>
    <dataValidation type="list" allowBlank="1" showInputMessage="1" showErrorMessage="1" sqref="C23">
      <formula1>$I$2:$I$3</formula1>
    </dataValidation>
    <dataValidation type="list" allowBlank="1" showInputMessage="1" showErrorMessage="1" sqref="B29">
      <formula1>$J$2:$J$4</formula1>
    </dataValidation>
  </dataValidations>
  <hyperlinks>
    <hyperlink ref="C28" location="_ftn1" display="_ftn1"/>
    <hyperlink ref="D28" location="_ftn2" display="_ftn2"/>
    <hyperlink ref="E28" location="_ftn3" display="_ftn3"/>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8433" r:id="rId3" name="Check Box 1">
              <controlPr defaultSize="0" autoFill="0" autoLine="0" autoPict="0">
                <anchor moveWithCells="1">
                  <from>
                    <xdr:col>2</xdr:col>
                    <xdr:colOff>76200</xdr:colOff>
                    <xdr:row>34</xdr:row>
                    <xdr:rowOff>0</xdr:rowOff>
                  </from>
                  <to>
                    <xdr:col>2</xdr:col>
                    <xdr:colOff>2333625</xdr:colOff>
                    <xdr:row>35</xdr:row>
                    <xdr:rowOff>9525</xdr:rowOff>
                  </to>
                </anchor>
              </controlPr>
            </control>
          </mc:Choice>
        </mc:AlternateContent>
        <mc:AlternateContent xmlns:mc="http://schemas.openxmlformats.org/markup-compatibility/2006">
          <mc:Choice Requires="x14">
            <control shapeId="18434" r:id="rId4" name="Check Box 2">
              <controlPr defaultSize="0" autoFill="0" autoLine="0" autoPict="0">
                <anchor moveWithCells="1">
                  <from>
                    <xdr:col>2</xdr:col>
                    <xdr:colOff>76200</xdr:colOff>
                    <xdr:row>36</xdr:row>
                    <xdr:rowOff>0</xdr:rowOff>
                  </from>
                  <to>
                    <xdr:col>3</xdr:col>
                    <xdr:colOff>400050</xdr:colOff>
                    <xdr:row>36</xdr:row>
                    <xdr:rowOff>123825</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2</xdr:col>
                    <xdr:colOff>76200</xdr:colOff>
                    <xdr:row>34</xdr:row>
                    <xdr:rowOff>133350</xdr:rowOff>
                  </from>
                  <to>
                    <xdr:col>3</xdr:col>
                    <xdr:colOff>1085850</xdr:colOff>
                    <xdr:row>35</xdr:row>
                    <xdr:rowOff>133350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2</xdr:col>
                    <xdr:colOff>28575</xdr:colOff>
                    <xdr:row>38</xdr:row>
                    <xdr:rowOff>19050</xdr:rowOff>
                  </from>
                  <to>
                    <xdr:col>6</xdr:col>
                    <xdr:colOff>1876425</xdr:colOff>
                    <xdr:row>38</xdr:row>
                    <xdr:rowOff>123825</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2</xdr:col>
                    <xdr:colOff>38100</xdr:colOff>
                    <xdr:row>39</xdr:row>
                    <xdr:rowOff>19050</xdr:rowOff>
                  </from>
                  <to>
                    <xdr:col>10</xdr:col>
                    <xdr:colOff>419100</xdr:colOff>
                    <xdr:row>40</xdr:row>
                    <xdr:rowOff>0</xdr:rowOff>
                  </to>
                </anchor>
              </controlPr>
            </control>
          </mc:Choice>
        </mc:AlternateContent>
        <mc:AlternateContent xmlns:mc="http://schemas.openxmlformats.org/markup-compatibility/2006">
          <mc:Choice Requires="x14">
            <control shapeId="18438" r:id="rId8" name="Check Box 6">
              <controlPr defaultSize="0" autoFill="0" autoLine="0" autoPict="0">
                <anchor moveWithCells="1">
                  <from>
                    <xdr:col>2</xdr:col>
                    <xdr:colOff>38100</xdr:colOff>
                    <xdr:row>40</xdr:row>
                    <xdr:rowOff>9525</xdr:rowOff>
                  </from>
                  <to>
                    <xdr:col>6</xdr:col>
                    <xdr:colOff>714375</xdr:colOff>
                    <xdr:row>41</xdr:row>
                    <xdr:rowOff>0</xdr:rowOff>
                  </to>
                </anchor>
              </controlPr>
            </control>
          </mc:Choice>
        </mc:AlternateContent>
        <mc:AlternateContent xmlns:mc="http://schemas.openxmlformats.org/markup-compatibility/2006">
          <mc:Choice Requires="x14">
            <control shapeId="18439" r:id="rId9" name="Check Box 7">
              <controlPr defaultSize="0" autoFill="0" autoLine="0" autoPict="0">
                <anchor moveWithCells="1">
                  <from>
                    <xdr:col>1</xdr:col>
                    <xdr:colOff>0</xdr:colOff>
                    <xdr:row>11</xdr:row>
                    <xdr:rowOff>0</xdr:rowOff>
                  </from>
                  <to>
                    <xdr:col>1</xdr:col>
                    <xdr:colOff>2200275</xdr:colOff>
                    <xdr:row>12</xdr:row>
                    <xdr:rowOff>47625</xdr:rowOff>
                  </to>
                </anchor>
              </controlPr>
            </control>
          </mc:Choice>
        </mc:AlternateContent>
        <mc:AlternateContent xmlns:mc="http://schemas.openxmlformats.org/markup-compatibility/2006">
          <mc:Choice Requires="x14">
            <control shapeId="18440" r:id="rId10" name="Check Box 8">
              <controlPr defaultSize="0" autoFill="0" autoLine="0" autoPict="0">
                <anchor moveWithCells="1">
                  <from>
                    <xdr:col>2</xdr:col>
                    <xdr:colOff>76200</xdr:colOff>
                    <xdr:row>34</xdr:row>
                    <xdr:rowOff>0</xdr:rowOff>
                  </from>
                  <to>
                    <xdr:col>2</xdr:col>
                    <xdr:colOff>2333625</xdr:colOff>
                    <xdr:row>35</xdr:row>
                    <xdr:rowOff>9525</xdr:rowOff>
                  </to>
                </anchor>
              </controlPr>
            </control>
          </mc:Choice>
        </mc:AlternateContent>
        <mc:AlternateContent xmlns:mc="http://schemas.openxmlformats.org/markup-compatibility/2006">
          <mc:Choice Requires="x14">
            <control shapeId="18441" r:id="rId11" name="Check Box 9">
              <controlPr defaultSize="0" autoFill="0" autoLine="0" autoPict="0">
                <anchor moveWithCells="1">
                  <from>
                    <xdr:col>2</xdr:col>
                    <xdr:colOff>76200</xdr:colOff>
                    <xdr:row>36</xdr:row>
                    <xdr:rowOff>0</xdr:rowOff>
                  </from>
                  <to>
                    <xdr:col>3</xdr:col>
                    <xdr:colOff>400050</xdr:colOff>
                    <xdr:row>36</xdr:row>
                    <xdr:rowOff>123825</xdr:rowOff>
                  </to>
                </anchor>
              </controlPr>
            </control>
          </mc:Choice>
        </mc:AlternateContent>
        <mc:AlternateContent xmlns:mc="http://schemas.openxmlformats.org/markup-compatibility/2006">
          <mc:Choice Requires="x14">
            <control shapeId="18442" r:id="rId12" name="Check Box 10">
              <controlPr defaultSize="0" autoFill="0" autoLine="0" autoPict="0">
                <anchor moveWithCells="1">
                  <from>
                    <xdr:col>2</xdr:col>
                    <xdr:colOff>76200</xdr:colOff>
                    <xdr:row>34</xdr:row>
                    <xdr:rowOff>133350</xdr:rowOff>
                  </from>
                  <to>
                    <xdr:col>3</xdr:col>
                    <xdr:colOff>1085850</xdr:colOff>
                    <xdr:row>35</xdr:row>
                    <xdr:rowOff>133350</xdr:rowOff>
                  </to>
                </anchor>
              </controlPr>
            </control>
          </mc:Choice>
        </mc:AlternateContent>
        <mc:AlternateContent xmlns:mc="http://schemas.openxmlformats.org/markup-compatibility/2006">
          <mc:Choice Requires="x14">
            <control shapeId="18443" r:id="rId13" name="Check Box 11">
              <controlPr defaultSize="0" autoFill="0" autoLine="0" autoPict="0">
                <anchor moveWithCells="1">
                  <from>
                    <xdr:col>2</xdr:col>
                    <xdr:colOff>38100</xdr:colOff>
                    <xdr:row>40</xdr:row>
                    <xdr:rowOff>9525</xdr:rowOff>
                  </from>
                  <to>
                    <xdr:col>6</xdr:col>
                    <xdr:colOff>714375</xdr:colOff>
                    <xdr:row>41</xdr:row>
                    <xdr:rowOff>0</xdr:rowOff>
                  </to>
                </anchor>
              </controlPr>
            </control>
          </mc:Choice>
        </mc:AlternateContent>
        <mc:AlternateContent xmlns:mc="http://schemas.openxmlformats.org/markup-compatibility/2006">
          <mc:Choice Requires="x14">
            <control shapeId="18444" r:id="rId14" name="Check Box 12">
              <controlPr defaultSize="0" autoFill="0" autoLine="0" autoPict="0">
                <anchor moveWithCells="1">
                  <from>
                    <xdr:col>1</xdr:col>
                    <xdr:colOff>0</xdr:colOff>
                    <xdr:row>11</xdr:row>
                    <xdr:rowOff>0</xdr:rowOff>
                  </from>
                  <to>
                    <xdr:col>1</xdr:col>
                    <xdr:colOff>2200275</xdr:colOff>
                    <xdr:row>12</xdr:row>
                    <xdr:rowOff>47625</xdr:rowOff>
                  </to>
                </anchor>
              </controlPr>
            </control>
          </mc:Choice>
        </mc:AlternateContent>
        <mc:AlternateContent xmlns:mc="http://schemas.openxmlformats.org/markup-compatibility/2006">
          <mc:Choice Requires="x14">
            <control shapeId="18445" r:id="rId15" name="Check Box 13">
              <controlPr defaultSize="0" autoFill="0" autoLine="0" autoPict="0">
                <anchor moveWithCells="1">
                  <from>
                    <xdr:col>2</xdr:col>
                    <xdr:colOff>76200</xdr:colOff>
                    <xdr:row>36</xdr:row>
                    <xdr:rowOff>0</xdr:rowOff>
                  </from>
                  <to>
                    <xdr:col>3</xdr:col>
                    <xdr:colOff>400050</xdr:colOff>
                    <xdr:row>36</xdr:row>
                    <xdr:rowOff>123825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48"/>
  <sheetViews>
    <sheetView workbookViewId="0">
      <selection activeCell="A42" sqref="A42:N42"/>
    </sheetView>
  </sheetViews>
  <sheetFormatPr defaultRowHeight="15" x14ac:dyDescent="0.25"/>
  <sheetData>
    <row r="1" spans="1:16" ht="17.25" x14ac:dyDescent="0.25">
      <c r="A1" s="150" t="s">
        <v>7</v>
      </c>
      <c r="B1" s="150"/>
      <c r="C1" s="150"/>
      <c r="D1" s="150"/>
      <c r="E1" s="150"/>
      <c r="F1" s="150"/>
      <c r="G1" s="150"/>
      <c r="H1" s="150"/>
      <c r="I1" s="150"/>
      <c r="J1" s="150"/>
      <c r="K1" s="150"/>
      <c r="L1" s="150"/>
      <c r="M1" s="150"/>
      <c r="N1" s="150"/>
    </row>
    <row r="2" spans="1:16" ht="15" customHeight="1" x14ac:dyDescent="0.25">
      <c r="A2" s="150" t="s">
        <v>53</v>
      </c>
      <c r="B2" s="150"/>
      <c r="C2" s="150"/>
      <c r="D2" s="150"/>
      <c r="E2" s="150"/>
      <c r="F2" s="150"/>
      <c r="G2" s="150"/>
      <c r="H2" s="150"/>
      <c r="I2" s="150"/>
      <c r="J2" s="150"/>
      <c r="K2" s="150"/>
      <c r="L2" s="150"/>
      <c r="M2" s="150"/>
      <c r="N2" s="150"/>
    </row>
    <row r="3" spans="1:16" ht="15" customHeight="1" x14ac:dyDescent="0.25">
      <c r="A3" s="7" t="s">
        <v>55</v>
      </c>
      <c r="I3" s="42"/>
      <c r="J3" s="42"/>
      <c r="K3" s="42"/>
      <c r="L3" s="42"/>
      <c r="M3" s="42"/>
      <c r="N3" s="42"/>
    </row>
    <row r="4" spans="1:16" ht="36.75" customHeight="1" x14ac:dyDescent="0.25">
      <c r="A4" s="152" t="s">
        <v>56</v>
      </c>
      <c r="B4" s="152"/>
      <c r="C4" s="152"/>
      <c r="D4" s="152"/>
      <c r="E4" s="152"/>
      <c r="F4" s="152"/>
      <c r="G4" s="152"/>
      <c r="H4" s="152"/>
      <c r="I4" s="152"/>
      <c r="J4" s="152"/>
      <c r="K4" s="152"/>
      <c r="L4" s="152"/>
      <c r="M4" s="152"/>
      <c r="N4" s="152"/>
      <c r="O4" s="43"/>
      <c r="P4" s="43"/>
    </row>
    <row r="5" spans="1:16" ht="15" customHeight="1" x14ac:dyDescent="0.25">
      <c r="A5" s="151" t="s">
        <v>57</v>
      </c>
      <c r="B5" s="151"/>
      <c r="C5" s="151"/>
      <c r="D5" s="151"/>
      <c r="E5" s="151"/>
      <c r="F5" s="151"/>
      <c r="G5" s="151"/>
      <c r="H5" s="151"/>
      <c r="I5" s="151"/>
      <c r="J5" s="151"/>
      <c r="K5" s="151"/>
      <c r="L5" s="151"/>
      <c r="M5" s="151"/>
      <c r="N5" s="151"/>
    </row>
    <row r="6" spans="1:16" ht="15.75" customHeight="1" x14ac:dyDescent="0.25">
      <c r="A6" s="152" t="s">
        <v>58</v>
      </c>
      <c r="B6" s="153"/>
      <c r="C6" s="153"/>
      <c r="D6" s="153"/>
      <c r="E6" s="153"/>
      <c r="F6" s="153"/>
      <c r="G6" s="153"/>
      <c r="H6" s="153"/>
      <c r="I6" s="153"/>
      <c r="J6" s="153"/>
      <c r="K6" s="153"/>
      <c r="L6" s="153"/>
      <c r="M6" s="153"/>
      <c r="N6" s="153"/>
    </row>
    <row r="7" spans="1:16" ht="15.75" customHeight="1" x14ac:dyDescent="0.25">
      <c r="A7" s="151" t="s">
        <v>16</v>
      </c>
      <c r="B7" s="151"/>
      <c r="C7" s="151"/>
      <c r="D7" s="151"/>
      <c r="E7" s="151"/>
      <c r="F7" s="151"/>
      <c r="G7" s="151"/>
      <c r="H7" s="151"/>
      <c r="I7" s="151"/>
      <c r="J7" s="151"/>
      <c r="K7" s="151"/>
      <c r="L7" s="151"/>
      <c r="M7" s="151"/>
      <c r="N7" s="151"/>
    </row>
    <row r="8" spans="1:16" ht="24.75" customHeight="1" x14ac:dyDescent="0.25">
      <c r="A8" s="152" t="s">
        <v>118</v>
      </c>
      <c r="B8" s="153"/>
      <c r="C8" s="153"/>
      <c r="D8" s="153"/>
      <c r="E8" s="153"/>
      <c r="F8" s="153"/>
      <c r="G8" s="153"/>
      <c r="H8" s="153"/>
      <c r="I8" s="153"/>
      <c r="J8" s="153"/>
      <c r="K8" s="153"/>
      <c r="L8" s="153"/>
      <c r="M8" s="153"/>
      <c r="N8" s="153"/>
    </row>
    <row r="9" spans="1:16" ht="33" customHeight="1" x14ac:dyDescent="0.25">
      <c r="A9" s="152" t="s">
        <v>59</v>
      </c>
      <c r="B9" s="153"/>
      <c r="C9" s="153"/>
      <c r="D9" s="153"/>
      <c r="E9" s="153"/>
      <c r="F9" s="153"/>
      <c r="G9" s="153"/>
      <c r="H9" s="153"/>
      <c r="I9" s="153"/>
      <c r="J9" s="153"/>
      <c r="K9" s="153"/>
      <c r="L9" s="153"/>
      <c r="M9" s="153"/>
      <c r="N9" s="153"/>
    </row>
    <row r="10" spans="1:16" ht="21" customHeight="1" x14ac:dyDescent="0.25">
      <c r="A10" s="151" t="s">
        <v>17</v>
      </c>
      <c r="B10" s="151"/>
      <c r="C10" s="151"/>
      <c r="D10" s="151"/>
      <c r="E10" s="151"/>
      <c r="F10" s="151"/>
      <c r="G10" s="151"/>
      <c r="H10" s="151"/>
      <c r="I10" s="151"/>
      <c r="J10" s="151"/>
      <c r="K10" s="151"/>
      <c r="L10" s="151"/>
      <c r="M10" s="151"/>
      <c r="N10" s="151"/>
    </row>
    <row r="11" spans="1:16" ht="54.75" customHeight="1" x14ac:dyDescent="0.25">
      <c r="A11" s="152" t="s">
        <v>60</v>
      </c>
      <c r="B11" s="153"/>
      <c r="C11" s="153"/>
      <c r="D11" s="153"/>
      <c r="E11" s="153"/>
      <c r="F11" s="153"/>
      <c r="G11" s="153"/>
      <c r="H11" s="153"/>
      <c r="I11" s="153"/>
      <c r="J11" s="153"/>
      <c r="K11" s="153"/>
      <c r="L11" s="153"/>
      <c r="M11" s="153"/>
      <c r="N11" s="153"/>
    </row>
    <row r="12" spans="1:16" ht="49.5" customHeight="1" x14ac:dyDescent="0.25">
      <c r="A12" s="152" t="s">
        <v>61</v>
      </c>
      <c r="B12" s="153"/>
      <c r="C12" s="153"/>
      <c r="D12" s="153"/>
      <c r="E12" s="153"/>
      <c r="F12" s="153"/>
      <c r="G12" s="153"/>
      <c r="H12" s="153"/>
      <c r="I12" s="153"/>
      <c r="J12" s="153"/>
      <c r="K12" s="153"/>
      <c r="L12" s="153"/>
      <c r="M12" s="153"/>
      <c r="N12" s="153"/>
    </row>
    <row r="13" spans="1:16" ht="17.25" customHeight="1" x14ac:dyDescent="0.25">
      <c r="A13" s="152" t="s">
        <v>92</v>
      </c>
      <c r="B13" s="153"/>
      <c r="C13" s="153"/>
      <c r="D13" s="153"/>
      <c r="E13" s="153"/>
      <c r="F13" s="153"/>
      <c r="G13" s="153"/>
      <c r="H13" s="153"/>
      <c r="I13" s="153"/>
      <c r="J13" s="153"/>
      <c r="K13" s="153"/>
      <c r="L13" s="153"/>
      <c r="M13" s="153"/>
      <c r="N13" s="153"/>
    </row>
    <row r="14" spans="1:16" ht="36.75" customHeight="1" x14ac:dyDescent="0.25">
      <c r="A14" s="152" t="s">
        <v>62</v>
      </c>
      <c r="B14" s="153"/>
      <c r="C14" s="153"/>
      <c r="D14" s="153"/>
      <c r="E14" s="153"/>
      <c r="F14" s="153"/>
      <c r="G14" s="153"/>
      <c r="H14" s="153"/>
      <c r="I14" s="153"/>
      <c r="J14" s="153"/>
      <c r="K14" s="153"/>
      <c r="L14" s="153"/>
      <c r="M14" s="153"/>
      <c r="N14" s="153"/>
    </row>
    <row r="15" spans="1:16" ht="25.5" customHeight="1" x14ac:dyDescent="0.25">
      <c r="A15" s="152" t="s">
        <v>63</v>
      </c>
      <c r="B15" s="153"/>
      <c r="C15" s="153"/>
      <c r="D15" s="153"/>
      <c r="E15" s="153"/>
      <c r="F15" s="153"/>
      <c r="G15" s="153"/>
      <c r="H15" s="153"/>
      <c r="I15" s="153"/>
      <c r="J15" s="153"/>
      <c r="K15" s="153"/>
      <c r="L15" s="153"/>
      <c r="M15" s="153"/>
      <c r="N15" s="153"/>
    </row>
    <row r="16" spans="1:16" ht="25.5" customHeight="1" x14ac:dyDescent="0.25">
      <c r="A16" s="151" t="s">
        <v>18</v>
      </c>
      <c r="B16" s="151"/>
      <c r="C16" s="151"/>
      <c r="D16" s="151"/>
      <c r="E16" s="151"/>
      <c r="F16" s="151"/>
      <c r="G16" s="151"/>
      <c r="H16" s="151"/>
      <c r="I16" s="151"/>
      <c r="J16" s="151"/>
      <c r="K16" s="151"/>
      <c r="L16" s="151"/>
      <c r="M16" s="151"/>
      <c r="N16" s="151"/>
    </row>
    <row r="17" spans="1:14" ht="21.75" customHeight="1" x14ac:dyDescent="0.25">
      <c r="A17" s="152" t="s">
        <v>64</v>
      </c>
      <c r="B17" s="153"/>
      <c r="C17" s="153"/>
      <c r="D17" s="153"/>
      <c r="E17" s="153"/>
      <c r="F17" s="153"/>
      <c r="G17" s="153"/>
      <c r="H17" s="153"/>
      <c r="I17" s="153"/>
      <c r="J17" s="153"/>
      <c r="K17" s="153"/>
      <c r="L17" s="153"/>
      <c r="M17" s="153"/>
      <c r="N17" s="153"/>
    </row>
    <row r="18" spans="1:14" ht="49.5" customHeight="1" x14ac:dyDescent="0.25">
      <c r="A18" s="152" t="s">
        <v>65</v>
      </c>
      <c r="B18" s="153"/>
      <c r="C18" s="153"/>
      <c r="D18" s="153"/>
      <c r="E18" s="153"/>
      <c r="F18" s="153"/>
      <c r="G18" s="153"/>
      <c r="H18" s="153"/>
      <c r="I18" s="153"/>
      <c r="J18" s="153"/>
      <c r="K18" s="153"/>
      <c r="L18" s="153"/>
      <c r="M18" s="153"/>
      <c r="N18" s="153"/>
    </row>
    <row r="19" spans="1:14" ht="31.5" customHeight="1" x14ac:dyDescent="0.25">
      <c r="A19" s="152" t="s">
        <v>97</v>
      </c>
      <c r="B19" s="152"/>
      <c r="C19" s="152"/>
      <c r="D19" s="152"/>
      <c r="E19" s="152"/>
      <c r="F19" s="152"/>
      <c r="G19" s="152"/>
      <c r="H19" s="152"/>
      <c r="I19" s="152"/>
      <c r="J19" s="152"/>
      <c r="K19" s="152"/>
      <c r="L19" s="152"/>
      <c r="M19" s="152"/>
      <c r="N19" s="152"/>
    </row>
    <row r="20" spans="1:14" ht="60" customHeight="1" x14ac:dyDescent="0.25">
      <c r="A20" s="152" t="s">
        <v>98</v>
      </c>
      <c r="B20" s="153"/>
      <c r="C20" s="153"/>
      <c r="D20" s="153"/>
      <c r="E20" s="153"/>
      <c r="F20" s="153"/>
      <c r="G20" s="153"/>
      <c r="H20" s="153"/>
      <c r="I20" s="153"/>
      <c r="J20" s="153"/>
      <c r="K20" s="153"/>
      <c r="L20" s="153"/>
      <c r="M20" s="153"/>
      <c r="N20" s="153"/>
    </row>
    <row r="21" spans="1:14" ht="27" customHeight="1" x14ac:dyDescent="0.25">
      <c r="A21" s="151" t="s">
        <v>25</v>
      </c>
      <c r="B21" s="151"/>
      <c r="C21" s="151"/>
      <c r="D21" s="151"/>
      <c r="E21" s="151"/>
      <c r="F21" s="151"/>
      <c r="G21" s="151"/>
      <c r="H21" s="151"/>
      <c r="I21" s="151"/>
      <c r="J21" s="151"/>
      <c r="K21" s="151"/>
      <c r="L21" s="151"/>
      <c r="M21" s="151"/>
      <c r="N21" s="151"/>
    </row>
    <row r="22" spans="1:14" ht="36.75" customHeight="1" x14ac:dyDescent="0.25">
      <c r="A22" s="152" t="s">
        <v>100</v>
      </c>
      <c r="B22" s="153"/>
      <c r="C22" s="153"/>
      <c r="D22" s="153"/>
      <c r="E22" s="153"/>
      <c r="F22" s="153"/>
      <c r="G22" s="153"/>
      <c r="H22" s="153"/>
      <c r="I22" s="153"/>
      <c r="J22" s="153"/>
      <c r="K22" s="153"/>
      <c r="L22" s="153"/>
      <c r="M22" s="153"/>
      <c r="N22" s="153"/>
    </row>
    <row r="23" spans="1:14" ht="55.5" customHeight="1" x14ac:dyDescent="0.25">
      <c r="A23" s="152" t="s">
        <v>66</v>
      </c>
      <c r="B23" s="153"/>
      <c r="C23" s="153"/>
      <c r="D23" s="153"/>
      <c r="E23" s="153"/>
      <c r="F23" s="153"/>
      <c r="G23" s="153"/>
      <c r="H23" s="153"/>
      <c r="I23" s="153"/>
      <c r="J23" s="153"/>
      <c r="K23" s="153"/>
      <c r="L23" s="153"/>
      <c r="M23" s="153"/>
      <c r="N23" s="153"/>
    </row>
    <row r="24" spans="1:14" ht="19.5" customHeight="1" x14ac:dyDescent="0.25">
      <c r="A24" s="152" t="s">
        <v>67</v>
      </c>
      <c r="B24" s="153"/>
      <c r="C24" s="153"/>
      <c r="D24" s="153"/>
      <c r="E24" s="153"/>
      <c r="F24" s="153"/>
      <c r="G24" s="153"/>
      <c r="H24" s="153"/>
      <c r="I24" s="153"/>
      <c r="J24" s="153"/>
      <c r="K24" s="153"/>
      <c r="L24" s="153"/>
      <c r="M24" s="153"/>
      <c r="N24" s="153"/>
    </row>
    <row r="25" spans="1:14" ht="73.5" customHeight="1" x14ac:dyDescent="0.25">
      <c r="A25" s="152" t="s">
        <v>68</v>
      </c>
      <c r="B25" s="153"/>
      <c r="C25" s="153"/>
      <c r="D25" s="153"/>
      <c r="E25" s="153"/>
      <c r="F25" s="153"/>
      <c r="G25" s="153"/>
      <c r="H25" s="153"/>
      <c r="I25" s="153"/>
      <c r="J25" s="153"/>
      <c r="K25" s="153"/>
      <c r="L25" s="153"/>
      <c r="M25" s="153"/>
      <c r="N25" s="153"/>
    </row>
    <row r="26" spans="1:14" ht="27" customHeight="1" x14ac:dyDescent="0.25">
      <c r="A26" s="151" t="s">
        <v>29</v>
      </c>
      <c r="B26" s="151"/>
      <c r="C26" s="151"/>
      <c r="D26" s="151"/>
      <c r="E26" s="151"/>
      <c r="F26" s="151"/>
      <c r="G26" s="151"/>
      <c r="H26" s="151"/>
      <c r="I26" s="151"/>
      <c r="J26" s="151"/>
      <c r="K26" s="151"/>
      <c r="L26" s="151"/>
      <c r="M26" s="151"/>
      <c r="N26" s="151"/>
    </row>
    <row r="27" spans="1:14" ht="50.25" customHeight="1" x14ac:dyDescent="0.25">
      <c r="A27" s="152" t="s">
        <v>69</v>
      </c>
      <c r="B27" s="153"/>
      <c r="C27" s="153"/>
      <c r="D27" s="153"/>
      <c r="E27" s="153"/>
      <c r="F27" s="153"/>
      <c r="G27" s="153"/>
      <c r="H27" s="153"/>
      <c r="I27" s="153"/>
      <c r="J27" s="153"/>
      <c r="K27" s="153"/>
      <c r="L27" s="153"/>
      <c r="M27" s="153"/>
      <c r="N27" s="153"/>
    </row>
    <row r="28" spans="1:14" ht="92.25" customHeight="1" x14ac:dyDescent="0.25">
      <c r="A28" s="152" t="s">
        <v>54</v>
      </c>
      <c r="B28" s="153"/>
      <c r="C28" s="153"/>
      <c r="D28" s="153"/>
      <c r="E28" s="153"/>
      <c r="F28" s="153"/>
      <c r="G28" s="153"/>
      <c r="H28" s="153"/>
      <c r="I28" s="153"/>
      <c r="J28" s="153"/>
      <c r="K28" s="153"/>
      <c r="L28" s="153"/>
      <c r="M28" s="153"/>
      <c r="N28" s="153"/>
    </row>
    <row r="29" spans="1:14" ht="55.5" customHeight="1" x14ac:dyDescent="0.25">
      <c r="A29" s="152" t="s">
        <v>70</v>
      </c>
      <c r="B29" s="153"/>
      <c r="C29" s="153"/>
      <c r="D29" s="153"/>
      <c r="E29" s="153"/>
      <c r="F29" s="153"/>
      <c r="G29" s="153"/>
      <c r="H29" s="153"/>
      <c r="I29" s="153"/>
      <c r="J29" s="153"/>
      <c r="K29" s="153"/>
      <c r="L29" s="153"/>
      <c r="M29" s="153"/>
      <c r="N29" s="153"/>
    </row>
    <row r="30" spans="1:14" ht="25.5" customHeight="1" x14ac:dyDescent="0.25">
      <c r="A30" s="151" t="s">
        <v>30</v>
      </c>
      <c r="B30" s="151"/>
      <c r="C30" s="151"/>
      <c r="D30" s="151"/>
      <c r="E30" s="151"/>
      <c r="F30" s="151"/>
      <c r="G30" s="151"/>
      <c r="H30" s="151"/>
      <c r="I30" s="151"/>
      <c r="J30" s="151"/>
      <c r="K30" s="151"/>
      <c r="L30" s="151"/>
      <c r="M30" s="151"/>
      <c r="N30" s="151"/>
    </row>
    <row r="31" spans="1:14" ht="57" customHeight="1" x14ac:dyDescent="0.25">
      <c r="A31" s="152" t="s">
        <v>71</v>
      </c>
      <c r="B31" s="153"/>
      <c r="C31" s="153"/>
      <c r="D31" s="153"/>
      <c r="E31" s="153"/>
      <c r="F31" s="153"/>
      <c r="G31" s="153"/>
      <c r="H31" s="153"/>
      <c r="I31" s="153"/>
      <c r="J31" s="153"/>
      <c r="K31" s="153"/>
      <c r="L31" s="153"/>
      <c r="M31" s="153"/>
      <c r="N31" s="153"/>
    </row>
    <row r="32" spans="1:14" ht="24.75" customHeight="1" x14ac:dyDescent="0.25">
      <c r="A32" s="151" t="s">
        <v>31</v>
      </c>
      <c r="B32" s="151"/>
      <c r="C32" s="151"/>
      <c r="D32" s="151"/>
      <c r="E32" s="151"/>
      <c r="F32" s="151"/>
      <c r="G32" s="151"/>
      <c r="H32" s="151"/>
      <c r="I32" s="151"/>
      <c r="J32" s="151"/>
      <c r="K32" s="151"/>
      <c r="L32" s="151"/>
      <c r="M32" s="151"/>
      <c r="N32" s="151"/>
    </row>
    <row r="33" spans="1:14" ht="51.75" customHeight="1" x14ac:dyDescent="0.25">
      <c r="A33" s="152" t="s">
        <v>72</v>
      </c>
      <c r="B33" s="153"/>
      <c r="C33" s="153"/>
      <c r="D33" s="153"/>
      <c r="E33" s="153"/>
      <c r="F33" s="153"/>
      <c r="G33" s="153"/>
      <c r="H33" s="153"/>
      <c r="I33" s="153"/>
      <c r="J33" s="153"/>
      <c r="K33" s="153"/>
      <c r="L33" s="153"/>
      <c r="M33" s="153"/>
      <c r="N33" s="153"/>
    </row>
    <row r="34" spans="1:14" ht="24.75" customHeight="1" x14ac:dyDescent="0.25">
      <c r="A34" s="151" t="s">
        <v>32</v>
      </c>
      <c r="B34" s="151"/>
      <c r="C34" s="151"/>
      <c r="D34" s="151"/>
      <c r="E34" s="151"/>
      <c r="F34" s="151"/>
      <c r="G34" s="151"/>
      <c r="H34" s="151"/>
      <c r="I34" s="151"/>
      <c r="J34" s="151"/>
      <c r="K34" s="151"/>
      <c r="L34" s="151"/>
      <c r="M34" s="151"/>
      <c r="N34" s="151"/>
    </row>
    <row r="35" spans="1:14" ht="72" customHeight="1" x14ac:dyDescent="0.25">
      <c r="A35" s="152" t="s">
        <v>73</v>
      </c>
      <c r="B35" s="153"/>
      <c r="C35" s="153"/>
      <c r="D35" s="153"/>
      <c r="E35" s="153"/>
      <c r="F35" s="153"/>
      <c r="G35" s="153"/>
      <c r="H35" s="153"/>
      <c r="I35" s="153"/>
      <c r="J35" s="153"/>
      <c r="K35" s="153"/>
      <c r="L35" s="153"/>
      <c r="M35" s="153"/>
      <c r="N35" s="153"/>
    </row>
    <row r="36" spans="1:14" ht="30.75" customHeight="1" x14ac:dyDescent="0.25">
      <c r="A36" s="151" t="s">
        <v>33</v>
      </c>
      <c r="B36" s="151"/>
      <c r="C36" s="151"/>
      <c r="D36" s="151"/>
      <c r="E36" s="151"/>
      <c r="F36" s="151"/>
      <c r="G36" s="151"/>
      <c r="H36" s="151"/>
      <c r="I36" s="151"/>
      <c r="J36" s="151"/>
      <c r="K36" s="151"/>
      <c r="L36" s="151"/>
      <c r="M36" s="151"/>
      <c r="N36" s="151"/>
    </row>
    <row r="37" spans="1:14" ht="126" customHeight="1" x14ac:dyDescent="0.25">
      <c r="A37" s="152" t="s">
        <v>126</v>
      </c>
      <c r="B37" s="153"/>
      <c r="C37" s="153"/>
      <c r="D37" s="153"/>
      <c r="E37" s="153"/>
      <c r="F37" s="153"/>
      <c r="G37" s="153"/>
      <c r="H37" s="153"/>
      <c r="I37" s="153"/>
      <c r="J37" s="153"/>
      <c r="K37" s="153"/>
      <c r="L37" s="153"/>
      <c r="M37" s="153"/>
      <c r="N37" s="153"/>
    </row>
    <row r="38" spans="1:14" ht="36.75" customHeight="1" x14ac:dyDescent="0.25">
      <c r="A38" s="152" t="s">
        <v>74</v>
      </c>
      <c r="B38" s="153"/>
      <c r="C38" s="153"/>
      <c r="D38" s="153"/>
      <c r="E38" s="153"/>
      <c r="F38" s="153"/>
      <c r="G38" s="153"/>
      <c r="H38" s="153"/>
      <c r="I38" s="153"/>
      <c r="J38" s="153"/>
      <c r="K38" s="153"/>
      <c r="L38" s="153"/>
      <c r="M38" s="153"/>
      <c r="N38" s="153"/>
    </row>
    <row r="39" spans="1:14" ht="27" customHeight="1" x14ac:dyDescent="0.25">
      <c r="A39" s="151" t="s">
        <v>34</v>
      </c>
      <c r="B39" s="151"/>
      <c r="C39" s="151"/>
      <c r="D39" s="151"/>
      <c r="E39" s="151"/>
      <c r="F39" s="151"/>
      <c r="G39" s="151"/>
      <c r="H39" s="151"/>
      <c r="I39" s="151"/>
      <c r="J39" s="151"/>
      <c r="K39" s="151"/>
      <c r="L39" s="151"/>
      <c r="M39" s="151"/>
      <c r="N39" s="151"/>
    </row>
    <row r="40" spans="1:14" ht="72.75" customHeight="1" x14ac:dyDescent="0.25">
      <c r="A40" s="152" t="s">
        <v>75</v>
      </c>
      <c r="B40" s="153"/>
      <c r="C40" s="153"/>
      <c r="D40" s="153"/>
      <c r="E40" s="153"/>
      <c r="F40" s="153"/>
      <c r="G40" s="153"/>
      <c r="H40" s="153"/>
      <c r="I40" s="153"/>
      <c r="J40" s="153"/>
      <c r="K40" s="153"/>
      <c r="L40" s="153"/>
      <c r="M40" s="153"/>
      <c r="N40" s="153"/>
    </row>
    <row r="41" spans="1:14" ht="24" customHeight="1" x14ac:dyDescent="0.25">
      <c r="A41" s="151" t="s">
        <v>35</v>
      </c>
      <c r="B41" s="151"/>
      <c r="C41" s="151"/>
      <c r="D41" s="151"/>
      <c r="E41" s="151"/>
      <c r="F41" s="151"/>
      <c r="G41" s="151"/>
      <c r="H41" s="151"/>
      <c r="I41" s="151"/>
      <c r="J41" s="151"/>
      <c r="K41" s="151"/>
      <c r="L41" s="151"/>
      <c r="M41" s="151"/>
      <c r="N41" s="151"/>
    </row>
    <row r="42" spans="1:14" ht="19.5" customHeight="1" x14ac:dyDescent="0.25">
      <c r="A42" s="152" t="s">
        <v>76</v>
      </c>
      <c r="B42" s="153"/>
      <c r="C42" s="153"/>
      <c r="D42" s="153"/>
      <c r="E42" s="153"/>
      <c r="F42" s="153"/>
      <c r="G42" s="153"/>
      <c r="H42" s="153"/>
      <c r="I42" s="153"/>
      <c r="J42" s="153"/>
      <c r="K42" s="153"/>
      <c r="L42" s="153"/>
      <c r="M42" s="153"/>
      <c r="N42" s="153"/>
    </row>
    <row r="43" spans="1:14" ht="19.5" customHeight="1" x14ac:dyDescent="0.25">
      <c r="A43" s="151" t="s">
        <v>37</v>
      </c>
      <c r="B43" s="151"/>
      <c r="C43" s="151"/>
      <c r="D43" s="151"/>
      <c r="E43" s="151"/>
      <c r="F43" s="151"/>
      <c r="G43" s="151"/>
      <c r="H43" s="151"/>
      <c r="I43" s="151"/>
      <c r="J43" s="151"/>
      <c r="K43" s="151"/>
      <c r="L43" s="151"/>
      <c r="M43" s="151"/>
      <c r="N43" s="151"/>
    </row>
    <row r="44" spans="1:14" ht="142.5" customHeight="1" x14ac:dyDescent="0.25">
      <c r="A44" s="152" t="s">
        <v>77</v>
      </c>
      <c r="B44" s="153"/>
      <c r="C44" s="153"/>
      <c r="D44" s="153"/>
      <c r="E44" s="153"/>
      <c r="F44" s="153"/>
      <c r="G44" s="153"/>
      <c r="H44" s="153"/>
      <c r="I44" s="153"/>
      <c r="J44" s="153"/>
      <c r="K44" s="153"/>
      <c r="L44" s="153"/>
      <c r="M44" s="153"/>
      <c r="N44" s="153"/>
    </row>
    <row r="45" spans="1:14" ht="29.25" customHeight="1" x14ac:dyDescent="0.25">
      <c r="A45" s="151" t="s">
        <v>38</v>
      </c>
      <c r="B45" s="151"/>
      <c r="C45" s="151"/>
      <c r="D45" s="151"/>
      <c r="E45" s="151"/>
      <c r="F45" s="151"/>
      <c r="G45" s="151"/>
      <c r="H45" s="151"/>
      <c r="I45" s="151"/>
      <c r="J45" s="151"/>
      <c r="K45" s="151"/>
      <c r="L45" s="151"/>
      <c r="M45" s="151"/>
      <c r="N45" s="151"/>
    </row>
    <row r="46" spans="1:14" ht="143.25" customHeight="1" x14ac:dyDescent="0.25">
      <c r="A46" s="152" t="s">
        <v>78</v>
      </c>
      <c r="B46" s="153"/>
      <c r="C46" s="153"/>
      <c r="D46" s="153"/>
      <c r="E46" s="153"/>
      <c r="F46" s="153"/>
      <c r="G46" s="153"/>
      <c r="H46" s="153"/>
      <c r="I46" s="153"/>
      <c r="J46" s="153"/>
      <c r="K46" s="153"/>
      <c r="L46" s="153"/>
      <c r="M46" s="153"/>
      <c r="N46" s="153"/>
    </row>
    <row r="47" spans="1:14" ht="29.25" customHeight="1" x14ac:dyDescent="0.25">
      <c r="A47" s="151" t="s">
        <v>39</v>
      </c>
      <c r="B47" s="151"/>
      <c r="C47" s="151"/>
      <c r="D47" s="151"/>
      <c r="E47" s="151"/>
      <c r="F47" s="151"/>
      <c r="G47" s="151"/>
      <c r="H47" s="151"/>
      <c r="I47" s="151"/>
      <c r="J47" s="151"/>
      <c r="K47" s="151"/>
      <c r="L47" s="151"/>
      <c r="M47" s="151"/>
      <c r="N47" s="151"/>
    </row>
    <row r="48" spans="1:14" ht="23.25" customHeight="1" x14ac:dyDescent="0.25">
      <c r="A48" s="152" t="s">
        <v>79</v>
      </c>
      <c r="B48" s="153"/>
      <c r="C48" s="153"/>
      <c r="D48" s="153"/>
      <c r="E48" s="153"/>
      <c r="F48" s="153"/>
      <c r="G48" s="153"/>
      <c r="H48" s="153"/>
      <c r="I48" s="153"/>
      <c r="J48" s="153"/>
      <c r="K48" s="153"/>
      <c r="L48" s="153"/>
      <c r="M48" s="153"/>
      <c r="N48" s="153"/>
    </row>
  </sheetData>
  <mergeCells count="47">
    <mergeCell ref="A45:N45"/>
    <mergeCell ref="A47:N47"/>
    <mergeCell ref="A4:N4"/>
    <mergeCell ref="A19:N19"/>
    <mergeCell ref="A26:N26"/>
    <mergeCell ref="A29:N29"/>
    <mergeCell ref="A30:N30"/>
    <mergeCell ref="A32:N32"/>
    <mergeCell ref="A34:N34"/>
    <mergeCell ref="A25:N25"/>
    <mergeCell ref="A12:N12"/>
    <mergeCell ref="A13:N13"/>
    <mergeCell ref="A14:N14"/>
    <mergeCell ref="A17:N17"/>
    <mergeCell ref="A18:N18"/>
    <mergeCell ref="A15:N15"/>
    <mergeCell ref="A48:N48"/>
    <mergeCell ref="A27:N27"/>
    <mergeCell ref="A28:N28"/>
    <mergeCell ref="A31:N31"/>
    <mergeCell ref="A33:N33"/>
    <mergeCell ref="A35:N35"/>
    <mergeCell ref="A37:N37"/>
    <mergeCell ref="A38:N38"/>
    <mergeCell ref="A40:N40"/>
    <mergeCell ref="A42:N42"/>
    <mergeCell ref="A44:N44"/>
    <mergeCell ref="A46:N46"/>
    <mergeCell ref="A36:N36"/>
    <mergeCell ref="A39:N39"/>
    <mergeCell ref="A41:N41"/>
    <mergeCell ref="A43:N43"/>
    <mergeCell ref="A20:N20"/>
    <mergeCell ref="A22:N22"/>
    <mergeCell ref="A23:N23"/>
    <mergeCell ref="A24:N24"/>
    <mergeCell ref="A16:N16"/>
    <mergeCell ref="A21:N21"/>
    <mergeCell ref="A1:N1"/>
    <mergeCell ref="A5:N5"/>
    <mergeCell ref="A2:N2"/>
    <mergeCell ref="A11:N11"/>
    <mergeCell ref="A6:N6"/>
    <mergeCell ref="A8:N8"/>
    <mergeCell ref="A9:N9"/>
    <mergeCell ref="A7:N7"/>
    <mergeCell ref="A10:N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Հ2 Ձև1 </vt:lpstr>
      <vt:lpstr>Հ2 Ձև 2(2)</vt:lpstr>
      <vt:lpstr>Հ2 Ձև2 (Management.)</vt:lpstr>
      <vt:lpstr>Հ2 Ձև2 (Costruction and ICT)</vt:lpstr>
      <vt:lpstr>Հ2 Ձև3 (Consulting &amp; Capacity)</vt:lpstr>
      <vt:lpstr>Հ2 Ձև2 (7)</vt:lpstr>
      <vt:lpstr>Հ2 Ձև 2(8)</vt:lpstr>
      <vt:lpstr>Լրացման պահանջներ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2024-03-19T12:34:53Z</dcterms:modified>
</cp:coreProperties>
</file>