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MJC2022-2024\Avartun\"/>
    </mc:Choice>
  </mc:AlternateContent>
  <bookViews>
    <workbookView xWindow="0" yWindow="0" windowWidth="28800" windowHeight="12330"/>
  </bookViews>
  <sheets>
    <sheet name="Հ 4" sheetId="29" r:id="rId1"/>
    <sheet name="Հ 5" sheetId="30" r:id="rId2"/>
    <sheet name="Հ8" sheetId="36" r:id="rId3"/>
    <sheet name="Հ 10.1" sheetId="33" r:id="rId4"/>
  </sheets>
  <definedNames>
    <definedName name="_ftn1" localSheetId="2">Հ8!$A$16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8" i="36" l="1"/>
  <c r="P38" i="36"/>
  <c r="AN38" i="36"/>
  <c r="L25" i="30" l="1"/>
  <c r="L24" i="30" l="1"/>
  <c r="I30" i="30"/>
  <c r="K38" i="30"/>
  <c r="J38" i="30"/>
  <c r="I48" i="33" l="1"/>
  <c r="J48" i="33"/>
  <c r="K48" i="33"/>
  <c r="L48" i="33"/>
  <c r="M48" i="33"/>
  <c r="N48" i="33"/>
  <c r="O44" i="33"/>
  <c r="F44" i="33"/>
  <c r="G39" i="30"/>
  <c r="DY38" i="29"/>
  <c r="FW39" i="29"/>
  <c r="EE39" i="29"/>
  <c r="CM39" i="29"/>
  <c r="AV39" i="29"/>
  <c r="D39" i="29"/>
  <c r="O19" i="33" l="1"/>
  <c r="P19" i="33"/>
  <c r="Q19" i="33"/>
  <c r="F39" i="33" l="1"/>
  <c r="Q41" i="33"/>
  <c r="Q39" i="33" s="1"/>
  <c r="Q48" i="33" s="1"/>
  <c r="P41" i="33"/>
  <c r="P39" i="33" s="1"/>
  <c r="P48" i="33" s="1"/>
  <c r="O41" i="33"/>
  <c r="O39" i="33" s="1"/>
  <c r="O48" i="33" s="1"/>
  <c r="O40" i="33"/>
  <c r="J13" i="30" l="1"/>
  <c r="K13" i="30"/>
  <c r="Q46" i="33" l="1"/>
  <c r="P46" i="33"/>
  <c r="P44" i="33" s="1"/>
  <c r="Q44" i="33"/>
  <c r="H44" i="33"/>
  <c r="G44" i="33"/>
  <c r="BK38" i="36"/>
  <c r="BJ38" i="36"/>
  <c r="BI38" i="36"/>
  <c r="BH38" i="36"/>
  <c r="BG38" i="36"/>
  <c r="BF38" i="36"/>
  <c r="BE38" i="36"/>
  <c r="BD38" i="36"/>
  <c r="BC38" i="36"/>
  <c r="BB38" i="36"/>
  <c r="BA38" i="36"/>
  <c r="AZ38" i="36"/>
  <c r="AY38" i="36"/>
  <c r="AX38" i="36"/>
  <c r="AW38" i="36"/>
  <c r="AV38" i="36"/>
  <c r="AU38" i="36"/>
  <c r="AT38" i="36"/>
  <c r="AS38" i="36"/>
  <c r="AR38" i="36"/>
  <c r="AQ38" i="36"/>
  <c r="AP38" i="36"/>
  <c r="AO38" i="36"/>
  <c r="AM38" i="36"/>
  <c r="AL38" i="36"/>
  <c r="AK38" i="36"/>
  <c r="AJ38" i="36"/>
  <c r="AI38" i="36"/>
  <c r="AH38" i="36"/>
  <c r="AG38" i="36"/>
  <c r="AF38" i="36"/>
  <c r="AE38" i="36"/>
  <c r="AD38" i="36"/>
  <c r="AC38" i="36"/>
  <c r="AA38" i="36"/>
  <c r="Z38" i="36"/>
  <c r="Y38" i="36"/>
  <c r="X38" i="36"/>
  <c r="W38" i="36"/>
  <c r="V38" i="36"/>
  <c r="U38" i="36"/>
  <c r="T38" i="36"/>
  <c r="S38" i="36"/>
  <c r="R38" i="36"/>
  <c r="Q38" i="36"/>
  <c r="O38" i="36"/>
  <c r="N38" i="36"/>
  <c r="M38" i="36"/>
  <c r="L38" i="36"/>
  <c r="K38" i="36"/>
  <c r="J38" i="36"/>
  <c r="I38" i="36"/>
  <c r="H38" i="36"/>
  <c r="G38" i="36"/>
  <c r="F38" i="36"/>
  <c r="E38" i="36"/>
  <c r="D38" i="36"/>
  <c r="G40" i="30"/>
  <c r="G38" i="30" s="1"/>
  <c r="FW40" i="29"/>
  <c r="FW38" i="29" s="1"/>
  <c r="EE40" i="29"/>
  <c r="EE38" i="29" s="1"/>
  <c r="CM40" i="29"/>
  <c r="AV40" i="29"/>
  <c r="H40" i="30" s="1"/>
  <c r="H38" i="30" s="1"/>
  <c r="D40" i="29"/>
  <c r="D38" i="29" s="1"/>
  <c r="HN38" i="29"/>
  <c r="HM38" i="29"/>
  <c r="HL38" i="29"/>
  <c r="HK38" i="29"/>
  <c r="HJ38" i="29"/>
  <c r="HI38" i="29"/>
  <c r="HH38" i="29"/>
  <c r="HG38" i="29"/>
  <c r="HF38" i="29"/>
  <c r="HE38" i="29"/>
  <c r="HD38" i="29"/>
  <c r="HC38" i="29"/>
  <c r="HB38" i="29"/>
  <c r="HA38" i="29"/>
  <c r="GZ38" i="29"/>
  <c r="GY38" i="29"/>
  <c r="GX38" i="29"/>
  <c r="GW38" i="29"/>
  <c r="GV38" i="29"/>
  <c r="GT38" i="29"/>
  <c r="GS38" i="29"/>
  <c r="GR38" i="29"/>
  <c r="GQ38" i="29"/>
  <c r="GP38" i="29"/>
  <c r="GO38" i="29"/>
  <c r="GN38" i="29"/>
  <c r="GM38" i="29"/>
  <c r="GL38" i="29"/>
  <c r="GK38" i="29"/>
  <c r="GJ38" i="29"/>
  <c r="GI38" i="29"/>
  <c r="GH38" i="29"/>
  <c r="GG38" i="29"/>
  <c r="GF38" i="29"/>
  <c r="GE38" i="29"/>
  <c r="GD38" i="29"/>
  <c r="GC38" i="29"/>
  <c r="GB38" i="29"/>
  <c r="GA38" i="29"/>
  <c r="FZ38" i="29"/>
  <c r="FY38" i="29"/>
  <c r="FX38" i="29"/>
  <c r="FV38" i="29"/>
  <c r="FU38" i="29"/>
  <c r="FT38" i="29"/>
  <c r="FS38" i="29"/>
  <c r="FR38" i="29"/>
  <c r="FQ38" i="29"/>
  <c r="FP38" i="29"/>
  <c r="FO38" i="29"/>
  <c r="FN38" i="29"/>
  <c r="FM38" i="29"/>
  <c r="FL38" i="29"/>
  <c r="FK38" i="29"/>
  <c r="FJ38" i="29"/>
  <c r="FI38" i="29"/>
  <c r="FH38" i="29"/>
  <c r="FG38" i="29"/>
  <c r="FF38" i="29"/>
  <c r="FE38" i="29"/>
  <c r="FD38" i="29"/>
  <c r="FB38" i="29"/>
  <c r="FA38" i="29"/>
  <c r="EZ38" i="29"/>
  <c r="EY38" i="29"/>
  <c r="EX38" i="29"/>
  <c r="EW38" i="29"/>
  <c r="EV38" i="29"/>
  <c r="EU38" i="29"/>
  <c r="ET38" i="29"/>
  <c r="ES38" i="29"/>
  <c r="ER38" i="29"/>
  <c r="EQ38" i="29"/>
  <c r="EP38" i="29"/>
  <c r="EO38" i="29"/>
  <c r="EN38" i="29"/>
  <c r="EM38" i="29"/>
  <c r="EL38" i="29"/>
  <c r="EK38" i="29"/>
  <c r="EJ38" i="29"/>
  <c r="EI38" i="29"/>
  <c r="EH38" i="29"/>
  <c r="EG38" i="29"/>
  <c r="EF38" i="29"/>
  <c r="ED38" i="29"/>
  <c r="EC38" i="29"/>
  <c r="EB38" i="29"/>
  <c r="EA38" i="29"/>
  <c r="DZ38" i="29"/>
  <c r="DX38" i="29"/>
  <c r="DW38" i="29"/>
  <c r="DV38" i="29"/>
  <c r="DU38" i="29"/>
  <c r="DT38" i="29"/>
  <c r="DS38" i="29"/>
  <c r="DR38" i="29"/>
  <c r="DQ38" i="29"/>
  <c r="DP38" i="29"/>
  <c r="DO38" i="29"/>
  <c r="DN38" i="29"/>
  <c r="DM38" i="29"/>
  <c r="DL38" i="29"/>
  <c r="DJ38" i="29"/>
  <c r="DI38" i="29"/>
  <c r="DH38" i="29"/>
  <c r="DG38" i="29"/>
  <c r="DF38" i="29"/>
  <c r="DE38" i="29"/>
  <c r="DD38" i="29"/>
  <c r="DC38" i="29"/>
  <c r="DB38" i="29"/>
  <c r="DA38" i="29"/>
  <c r="CZ38" i="29"/>
  <c r="CY38" i="29"/>
  <c r="CX38" i="29"/>
  <c r="CW38" i="29"/>
  <c r="CV38" i="29"/>
  <c r="CU38" i="29"/>
  <c r="CT38" i="29"/>
  <c r="CS38" i="29"/>
  <c r="CR38" i="29"/>
  <c r="CQ38" i="29"/>
  <c r="CP38" i="29"/>
  <c r="CO38" i="29"/>
  <c r="CN38" i="29"/>
  <c r="CM38" i="29"/>
  <c r="CL38" i="29"/>
  <c r="CK38" i="29"/>
  <c r="CJ38" i="29"/>
  <c r="CI38" i="29"/>
  <c r="CH38" i="29"/>
  <c r="CG38" i="29"/>
  <c r="CF38" i="29"/>
  <c r="CE38" i="29"/>
  <c r="CD38" i="29"/>
  <c r="CC38" i="29"/>
  <c r="CB38" i="29"/>
  <c r="CA38" i="29"/>
  <c r="BZ38" i="29"/>
  <c r="BY38" i="29"/>
  <c r="BX38" i="29"/>
  <c r="BW38" i="29"/>
  <c r="BV38" i="29"/>
  <c r="BU38" i="29"/>
  <c r="BT38" i="29"/>
  <c r="BS38" i="29"/>
  <c r="BR38" i="29"/>
  <c r="BQ38" i="29"/>
  <c r="BP38" i="29"/>
  <c r="BO38" i="29"/>
  <c r="BN38" i="29"/>
  <c r="BM38" i="29"/>
  <c r="BL38" i="29"/>
  <c r="BK38" i="29"/>
  <c r="BJ38" i="29"/>
  <c r="BI38" i="29"/>
  <c r="BH38" i="29"/>
  <c r="BG38" i="29"/>
  <c r="BF38" i="29"/>
  <c r="BE38" i="29"/>
  <c r="BD38" i="29"/>
  <c r="BC38" i="29"/>
  <c r="BB38" i="29"/>
  <c r="BA38" i="29"/>
  <c r="AZ38" i="29"/>
  <c r="AY38" i="29"/>
  <c r="AX38" i="29"/>
  <c r="AW38" i="29"/>
  <c r="AU38" i="29"/>
  <c r="AT38" i="29"/>
  <c r="AS38" i="29"/>
  <c r="AR38" i="29"/>
  <c r="AQ38" i="29"/>
  <c r="AP38" i="29"/>
  <c r="AO38" i="29"/>
  <c r="AN38" i="29"/>
  <c r="AM38" i="29"/>
  <c r="AL38" i="29"/>
  <c r="AJ38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G39" i="33"/>
  <c r="H39" i="33"/>
  <c r="H17" i="33"/>
  <c r="H18" i="33"/>
  <c r="G17" i="33"/>
  <c r="G18" i="33"/>
  <c r="F17" i="33"/>
  <c r="F18" i="33"/>
  <c r="G16" i="33"/>
  <c r="H16" i="33"/>
  <c r="F16" i="33"/>
  <c r="G14" i="33"/>
  <c r="H14" i="33"/>
  <c r="F14" i="33"/>
  <c r="AV38" i="29" l="1"/>
  <c r="BL11" i="36" l="1"/>
  <c r="FW31" i="29" l="1"/>
  <c r="K34" i="30" s="1"/>
  <c r="H32" i="33" s="1"/>
  <c r="EE31" i="29"/>
  <c r="J34" i="30" s="1"/>
  <c r="G32" i="33" s="1"/>
  <c r="CM31" i="29"/>
  <c r="I34" i="30" s="1"/>
  <c r="F32" i="33" s="1"/>
  <c r="AV31" i="29"/>
  <c r="H34" i="30" s="1"/>
  <c r="D31" i="29"/>
  <c r="G34" i="30" s="1"/>
  <c r="FW8" i="29"/>
  <c r="K10" i="30" s="1"/>
  <c r="EE8" i="29"/>
  <c r="J10" i="30" s="1"/>
  <c r="CM8" i="29"/>
  <c r="I10" i="30" s="1"/>
  <c r="AV8" i="29"/>
  <c r="H10" i="30" s="1"/>
  <c r="D8" i="29"/>
  <c r="G10" i="30" s="1"/>
  <c r="FW7" i="29"/>
  <c r="K9" i="30" s="1"/>
  <c r="H12" i="33" s="1"/>
  <c r="EE7" i="29"/>
  <c r="J9" i="30" s="1"/>
  <c r="CM7" i="29"/>
  <c r="I9" i="30" s="1"/>
  <c r="AV7" i="29"/>
  <c r="H9" i="30" s="1"/>
  <c r="D7" i="29"/>
  <c r="G9" i="30" s="1"/>
  <c r="FW6" i="29"/>
  <c r="K8" i="30" s="1"/>
  <c r="H11" i="33" s="1"/>
  <c r="EE6" i="29"/>
  <c r="J8" i="30" s="1"/>
  <c r="G11" i="33" s="1"/>
  <c r="CM6" i="29"/>
  <c r="I8" i="30" s="1"/>
  <c r="F11" i="33" s="1"/>
  <c r="AV6" i="29"/>
  <c r="H8" i="30" s="1"/>
  <c r="D6" i="29"/>
  <c r="G8" i="30" s="1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K4" i="29"/>
  <c r="D24" i="29"/>
  <c r="G25" i="30" s="1"/>
  <c r="G12" i="33" l="1"/>
  <c r="F12" i="33"/>
  <c r="H13" i="30"/>
  <c r="E28" i="36"/>
  <c r="F28" i="36"/>
  <c r="G28" i="36"/>
  <c r="H28" i="36"/>
  <c r="I28" i="36"/>
  <c r="J28" i="36"/>
  <c r="K28" i="36"/>
  <c r="L28" i="36"/>
  <c r="M28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Z28" i="36"/>
  <c r="AA28" i="36"/>
  <c r="AB28" i="36"/>
  <c r="AC28" i="36"/>
  <c r="AD28" i="36"/>
  <c r="AE28" i="36"/>
  <c r="AF28" i="36"/>
  <c r="AG28" i="36"/>
  <c r="AH28" i="36"/>
  <c r="AI28" i="36"/>
  <c r="AJ28" i="36"/>
  <c r="AK28" i="36"/>
  <c r="AL28" i="36"/>
  <c r="AM28" i="36"/>
  <c r="AN28" i="36"/>
  <c r="AO28" i="36"/>
  <c r="AP28" i="36"/>
  <c r="AQ28" i="36"/>
  <c r="AR28" i="36"/>
  <c r="AS28" i="36"/>
  <c r="AT28" i="36"/>
  <c r="AU28" i="36"/>
  <c r="AV28" i="36"/>
  <c r="AW28" i="36"/>
  <c r="AX28" i="36"/>
  <c r="AY28" i="36"/>
  <c r="AZ28" i="36"/>
  <c r="BA28" i="36"/>
  <c r="BB28" i="36"/>
  <c r="BC28" i="36"/>
  <c r="BD28" i="36"/>
  <c r="BE28" i="36"/>
  <c r="BF28" i="36"/>
  <c r="BG28" i="36"/>
  <c r="BH28" i="36"/>
  <c r="BI28" i="36"/>
  <c r="BJ28" i="36"/>
  <c r="BK28" i="36"/>
  <c r="D28" i="36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AG36" i="29"/>
  <c r="AH36" i="29"/>
  <c r="AI36" i="29"/>
  <c r="AJ36" i="29"/>
  <c r="AL36" i="29"/>
  <c r="AM36" i="29"/>
  <c r="AN36" i="29"/>
  <c r="AO36" i="29"/>
  <c r="AP36" i="29"/>
  <c r="AQ36" i="29"/>
  <c r="AR36" i="29"/>
  <c r="AS36" i="29"/>
  <c r="AT36" i="29"/>
  <c r="AU36" i="29"/>
  <c r="AW36" i="29"/>
  <c r="AX36" i="29"/>
  <c r="AY36" i="29"/>
  <c r="AZ36" i="29"/>
  <c r="BA36" i="29"/>
  <c r="BB36" i="29"/>
  <c r="BC36" i="29"/>
  <c r="BD36" i="29"/>
  <c r="BE36" i="29"/>
  <c r="BF36" i="29"/>
  <c r="BG36" i="29"/>
  <c r="BH36" i="29"/>
  <c r="BI36" i="29"/>
  <c r="BJ36" i="29"/>
  <c r="BK36" i="29"/>
  <c r="BL36" i="29"/>
  <c r="BM36" i="29"/>
  <c r="BN36" i="29"/>
  <c r="BO36" i="29"/>
  <c r="BP36" i="29"/>
  <c r="BQ36" i="29"/>
  <c r="BR36" i="29"/>
  <c r="BS36" i="29"/>
  <c r="BT36" i="29"/>
  <c r="BU36" i="29"/>
  <c r="BV36" i="29"/>
  <c r="BW36" i="29"/>
  <c r="BX36" i="29"/>
  <c r="BY36" i="29"/>
  <c r="BZ36" i="29"/>
  <c r="CA36" i="29"/>
  <c r="CB36" i="29"/>
  <c r="CC36" i="29"/>
  <c r="CD36" i="29"/>
  <c r="CE36" i="29"/>
  <c r="CF36" i="29"/>
  <c r="CG36" i="29"/>
  <c r="CH36" i="29"/>
  <c r="CI36" i="29"/>
  <c r="CJ36" i="29"/>
  <c r="CK36" i="29"/>
  <c r="CL36" i="29"/>
  <c r="CN36" i="29"/>
  <c r="CO36" i="29"/>
  <c r="CP36" i="29"/>
  <c r="CQ36" i="29"/>
  <c r="CR36" i="29"/>
  <c r="CS36" i="29"/>
  <c r="CT36" i="29"/>
  <c r="CU36" i="29"/>
  <c r="CV36" i="29"/>
  <c r="CW36" i="29"/>
  <c r="CX36" i="29"/>
  <c r="CY36" i="29"/>
  <c r="CZ36" i="29"/>
  <c r="DA36" i="29"/>
  <c r="DB36" i="29"/>
  <c r="DC36" i="29"/>
  <c r="DD36" i="29"/>
  <c r="DE36" i="29"/>
  <c r="DF36" i="29"/>
  <c r="DG36" i="29"/>
  <c r="DH36" i="29"/>
  <c r="DI36" i="29"/>
  <c r="DJ36" i="29"/>
  <c r="DL36" i="29"/>
  <c r="DM36" i="29"/>
  <c r="DN36" i="29"/>
  <c r="DO36" i="29"/>
  <c r="DP36" i="29"/>
  <c r="DQ36" i="29"/>
  <c r="DR36" i="29"/>
  <c r="DS36" i="29"/>
  <c r="DT36" i="29"/>
  <c r="DU36" i="29"/>
  <c r="DV36" i="29"/>
  <c r="DW36" i="29"/>
  <c r="DX36" i="29"/>
  <c r="DY36" i="29"/>
  <c r="DZ36" i="29"/>
  <c r="EA36" i="29"/>
  <c r="EB36" i="29"/>
  <c r="EC36" i="29"/>
  <c r="ED36" i="29"/>
  <c r="EF36" i="29"/>
  <c r="EG36" i="29"/>
  <c r="EH36" i="29"/>
  <c r="EI36" i="29"/>
  <c r="EJ36" i="29"/>
  <c r="EK36" i="29"/>
  <c r="EL36" i="29"/>
  <c r="EM36" i="29"/>
  <c r="EN36" i="29"/>
  <c r="EO36" i="29"/>
  <c r="EP36" i="29"/>
  <c r="EQ36" i="29"/>
  <c r="ER36" i="29"/>
  <c r="ES36" i="29"/>
  <c r="ET36" i="29"/>
  <c r="EU36" i="29"/>
  <c r="EV36" i="29"/>
  <c r="EW36" i="29"/>
  <c r="EX36" i="29"/>
  <c r="EY36" i="29"/>
  <c r="EZ36" i="29"/>
  <c r="FA36" i="29"/>
  <c r="FB36" i="29"/>
  <c r="FD36" i="29"/>
  <c r="FE36" i="29"/>
  <c r="FF36" i="29"/>
  <c r="FG36" i="29"/>
  <c r="FH36" i="29"/>
  <c r="FI36" i="29"/>
  <c r="FJ36" i="29"/>
  <c r="FK36" i="29"/>
  <c r="FL36" i="29"/>
  <c r="FM36" i="29"/>
  <c r="FN36" i="29"/>
  <c r="FO36" i="29"/>
  <c r="FP36" i="29"/>
  <c r="FQ36" i="29"/>
  <c r="FR36" i="29"/>
  <c r="FS36" i="29"/>
  <c r="FT36" i="29"/>
  <c r="FU36" i="29"/>
  <c r="FV36" i="29"/>
  <c r="FX36" i="29"/>
  <c r="FY36" i="29"/>
  <c r="FZ36" i="29"/>
  <c r="GA36" i="29"/>
  <c r="GB36" i="29"/>
  <c r="GC36" i="29"/>
  <c r="GD36" i="29"/>
  <c r="GE36" i="29"/>
  <c r="GF36" i="29"/>
  <c r="GG36" i="29"/>
  <c r="GH36" i="29"/>
  <c r="GI36" i="29"/>
  <c r="GJ36" i="29"/>
  <c r="GK36" i="29"/>
  <c r="GL36" i="29"/>
  <c r="GM36" i="29"/>
  <c r="GN36" i="29"/>
  <c r="GO36" i="29"/>
  <c r="GP36" i="29"/>
  <c r="GQ36" i="29"/>
  <c r="GR36" i="29"/>
  <c r="GS36" i="29"/>
  <c r="GT36" i="29"/>
  <c r="GV36" i="29"/>
  <c r="GW36" i="29"/>
  <c r="GX36" i="29"/>
  <c r="GY36" i="29"/>
  <c r="GZ36" i="29"/>
  <c r="HA36" i="29"/>
  <c r="HB36" i="29"/>
  <c r="HC36" i="29"/>
  <c r="HD36" i="29"/>
  <c r="HE36" i="29"/>
  <c r="HF36" i="29"/>
  <c r="HG36" i="29"/>
  <c r="HH36" i="29"/>
  <c r="HI36" i="29"/>
  <c r="HJ36" i="29"/>
  <c r="HK36" i="29"/>
  <c r="HL36" i="29"/>
  <c r="HM36" i="29"/>
  <c r="HN36" i="29"/>
  <c r="E36" i="29"/>
  <c r="FW37" i="29"/>
  <c r="EE37" i="29"/>
  <c r="CM37" i="29"/>
  <c r="AV37" i="29"/>
  <c r="AV36" i="29" s="1"/>
  <c r="H30" i="30" s="1"/>
  <c r="D37" i="29"/>
  <c r="P42" i="33"/>
  <c r="Q42" i="33"/>
  <c r="O42" i="33"/>
  <c r="G42" i="33"/>
  <c r="H42" i="33"/>
  <c r="F42" i="33"/>
  <c r="E35" i="36"/>
  <c r="F35" i="36"/>
  <c r="G35" i="36"/>
  <c r="H35" i="36"/>
  <c r="I35" i="36"/>
  <c r="J35" i="36"/>
  <c r="K35" i="36"/>
  <c r="L35" i="36"/>
  <c r="M35" i="36"/>
  <c r="N35" i="36"/>
  <c r="O35" i="36"/>
  <c r="P35" i="36"/>
  <c r="Q35" i="36"/>
  <c r="R35" i="36"/>
  <c r="S35" i="36"/>
  <c r="T35" i="36"/>
  <c r="U35" i="36"/>
  <c r="V35" i="36"/>
  <c r="W35" i="36"/>
  <c r="X35" i="36"/>
  <c r="Y35" i="36"/>
  <c r="Z35" i="36"/>
  <c r="AA35" i="36"/>
  <c r="AB35" i="36"/>
  <c r="AC35" i="36"/>
  <c r="AD35" i="36"/>
  <c r="AE35" i="36"/>
  <c r="AF35" i="36"/>
  <c r="AG35" i="36"/>
  <c r="AH35" i="36"/>
  <c r="AI35" i="36"/>
  <c r="AJ35" i="36"/>
  <c r="AK35" i="36"/>
  <c r="AL35" i="36"/>
  <c r="AM35" i="36"/>
  <c r="AN35" i="36"/>
  <c r="AO35" i="36"/>
  <c r="AP35" i="36"/>
  <c r="AQ35" i="36"/>
  <c r="AR35" i="36"/>
  <c r="AS35" i="36"/>
  <c r="AT35" i="36"/>
  <c r="AU35" i="36"/>
  <c r="AV35" i="36"/>
  <c r="AW35" i="36"/>
  <c r="AX35" i="36"/>
  <c r="AY35" i="36"/>
  <c r="AZ35" i="36"/>
  <c r="BA35" i="36"/>
  <c r="BB35" i="36"/>
  <c r="BC35" i="36"/>
  <c r="BD35" i="36"/>
  <c r="BE35" i="36"/>
  <c r="BF35" i="36"/>
  <c r="BG35" i="36"/>
  <c r="BH35" i="36"/>
  <c r="BI35" i="36"/>
  <c r="BJ35" i="36"/>
  <c r="BK35" i="36"/>
  <c r="D35" i="36"/>
  <c r="E25" i="36"/>
  <c r="F25" i="36"/>
  <c r="G25" i="36"/>
  <c r="H25" i="36"/>
  <c r="I25" i="36"/>
  <c r="J25" i="36"/>
  <c r="K25" i="36"/>
  <c r="L25" i="36"/>
  <c r="M25" i="36"/>
  <c r="N25" i="36"/>
  <c r="O25" i="36"/>
  <c r="D25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AG16" i="36"/>
  <c r="AH16" i="36"/>
  <c r="AI16" i="36"/>
  <c r="AJ16" i="36"/>
  <c r="AK16" i="36"/>
  <c r="AL16" i="36"/>
  <c r="AM16" i="36"/>
  <c r="AN16" i="36"/>
  <c r="AO16" i="36"/>
  <c r="AP16" i="36"/>
  <c r="AQ16" i="36"/>
  <c r="AR16" i="36"/>
  <c r="AS16" i="36"/>
  <c r="AT16" i="36"/>
  <c r="AU16" i="36"/>
  <c r="AV16" i="36"/>
  <c r="AW16" i="36"/>
  <c r="AX16" i="36"/>
  <c r="AY16" i="36"/>
  <c r="AZ16" i="36"/>
  <c r="BA16" i="36"/>
  <c r="BB16" i="36"/>
  <c r="BC16" i="36"/>
  <c r="BD16" i="36"/>
  <c r="BE16" i="36"/>
  <c r="BF16" i="36"/>
  <c r="BG16" i="36"/>
  <c r="BH16" i="36"/>
  <c r="BI16" i="36"/>
  <c r="BJ16" i="36"/>
  <c r="BK16" i="36"/>
  <c r="D16" i="36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L33" i="29"/>
  <c r="AM33" i="29"/>
  <c r="AN33" i="29"/>
  <c r="AO33" i="29"/>
  <c r="AP33" i="29"/>
  <c r="AQ33" i="29"/>
  <c r="AR33" i="29"/>
  <c r="AS33" i="29"/>
  <c r="AT33" i="29"/>
  <c r="AU33" i="29"/>
  <c r="AW33" i="29"/>
  <c r="AX33" i="29"/>
  <c r="AY33" i="29"/>
  <c r="AZ33" i="29"/>
  <c r="BA33" i="29"/>
  <c r="BB33" i="29"/>
  <c r="BC33" i="29"/>
  <c r="BD33" i="29"/>
  <c r="BE33" i="29"/>
  <c r="BF33" i="29"/>
  <c r="BG33" i="29"/>
  <c r="BH33" i="29"/>
  <c r="BI33" i="29"/>
  <c r="BJ33" i="29"/>
  <c r="BK33" i="29"/>
  <c r="BL33" i="29"/>
  <c r="BM33" i="29"/>
  <c r="BN33" i="29"/>
  <c r="BO33" i="29"/>
  <c r="BP33" i="29"/>
  <c r="BQ33" i="29"/>
  <c r="BR33" i="29"/>
  <c r="BS33" i="29"/>
  <c r="BT33" i="29"/>
  <c r="BU33" i="29"/>
  <c r="BV33" i="29"/>
  <c r="BW33" i="29"/>
  <c r="BX33" i="29"/>
  <c r="BY33" i="29"/>
  <c r="BZ33" i="29"/>
  <c r="CA33" i="29"/>
  <c r="CB33" i="29"/>
  <c r="CC33" i="29"/>
  <c r="CD33" i="29"/>
  <c r="CE33" i="29"/>
  <c r="CF33" i="29"/>
  <c r="CG33" i="29"/>
  <c r="CH33" i="29"/>
  <c r="CI33" i="29"/>
  <c r="CJ33" i="29"/>
  <c r="CK33" i="29"/>
  <c r="CL33" i="29"/>
  <c r="CN33" i="29"/>
  <c r="CO33" i="29"/>
  <c r="CP33" i="29"/>
  <c r="CQ33" i="29"/>
  <c r="CR33" i="29"/>
  <c r="CS33" i="29"/>
  <c r="CT33" i="29"/>
  <c r="CU33" i="29"/>
  <c r="CV33" i="29"/>
  <c r="CW33" i="29"/>
  <c r="CX33" i="29"/>
  <c r="CY33" i="29"/>
  <c r="CZ33" i="29"/>
  <c r="DA33" i="29"/>
  <c r="DB33" i="29"/>
  <c r="DC33" i="29"/>
  <c r="DD33" i="29"/>
  <c r="DE33" i="29"/>
  <c r="DF33" i="29"/>
  <c r="DG33" i="29"/>
  <c r="DH33" i="29"/>
  <c r="DI33" i="29"/>
  <c r="DJ33" i="29"/>
  <c r="DL33" i="29"/>
  <c r="DM33" i="29"/>
  <c r="DN33" i="29"/>
  <c r="DO33" i="29"/>
  <c r="DP33" i="29"/>
  <c r="DQ33" i="29"/>
  <c r="DR33" i="29"/>
  <c r="DS33" i="29"/>
  <c r="DT33" i="29"/>
  <c r="DU33" i="29"/>
  <c r="DV33" i="29"/>
  <c r="DW33" i="29"/>
  <c r="DX33" i="29"/>
  <c r="DY33" i="29"/>
  <c r="DZ33" i="29"/>
  <c r="EA33" i="29"/>
  <c r="EB33" i="29"/>
  <c r="EC33" i="29"/>
  <c r="ED33" i="29"/>
  <c r="EF33" i="29"/>
  <c r="EG33" i="29"/>
  <c r="EH33" i="29"/>
  <c r="EI33" i="29"/>
  <c r="EJ33" i="29"/>
  <c r="EK33" i="29"/>
  <c r="EL33" i="29"/>
  <c r="EM33" i="29"/>
  <c r="EN33" i="29"/>
  <c r="EO33" i="29"/>
  <c r="EP33" i="29"/>
  <c r="EQ33" i="29"/>
  <c r="ER33" i="29"/>
  <c r="ES33" i="29"/>
  <c r="ET33" i="29"/>
  <c r="EU33" i="29"/>
  <c r="EV33" i="29"/>
  <c r="EW33" i="29"/>
  <c r="EX33" i="29"/>
  <c r="EY33" i="29"/>
  <c r="EZ33" i="29"/>
  <c r="FA33" i="29"/>
  <c r="FB33" i="29"/>
  <c r="FD33" i="29"/>
  <c r="FE33" i="29"/>
  <c r="FF33" i="29"/>
  <c r="FG33" i="29"/>
  <c r="FH33" i="29"/>
  <c r="FI33" i="29"/>
  <c r="FJ33" i="29"/>
  <c r="FK33" i="29"/>
  <c r="FL33" i="29"/>
  <c r="FM33" i="29"/>
  <c r="FN33" i="29"/>
  <c r="FO33" i="29"/>
  <c r="FP33" i="29"/>
  <c r="FQ33" i="29"/>
  <c r="FR33" i="29"/>
  <c r="FS33" i="29"/>
  <c r="FT33" i="29"/>
  <c r="FU33" i="29"/>
  <c r="FV33" i="29"/>
  <c r="FX33" i="29"/>
  <c r="FY33" i="29"/>
  <c r="FZ33" i="29"/>
  <c r="GA33" i="29"/>
  <c r="GB33" i="29"/>
  <c r="GC33" i="29"/>
  <c r="GD33" i="29"/>
  <c r="GE33" i="29"/>
  <c r="GF33" i="29"/>
  <c r="GG33" i="29"/>
  <c r="GH33" i="29"/>
  <c r="GI33" i="29"/>
  <c r="GJ33" i="29"/>
  <c r="GK33" i="29"/>
  <c r="GL33" i="29"/>
  <c r="GM33" i="29"/>
  <c r="GN33" i="29"/>
  <c r="GO33" i="29"/>
  <c r="GP33" i="29"/>
  <c r="GQ33" i="29"/>
  <c r="GR33" i="29"/>
  <c r="GS33" i="29"/>
  <c r="GT33" i="29"/>
  <c r="GV33" i="29"/>
  <c r="GW33" i="29"/>
  <c r="GX33" i="29"/>
  <c r="GY33" i="29"/>
  <c r="GZ33" i="29"/>
  <c r="HA33" i="29"/>
  <c r="HB33" i="29"/>
  <c r="HC33" i="29"/>
  <c r="HD33" i="29"/>
  <c r="HE33" i="29"/>
  <c r="HF33" i="29"/>
  <c r="HG33" i="29"/>
  <c r="HH33" i="29"/>
  <c r="HI33" i="29"/>
  <c r="HJ33" i="29"/>
  <c r="HK33" i="29"/>
  <c r="HL33" i="29"/>
  <c r="HM33" i="29"/>
  <c r="HN33" i="29"/>
  <c r="AY16" i="29"/>
  <c r="AZ16" i="29"/>
  <c r="BA16" i="29"/>
  <c r="BB16" i="29"/>
  <c r="BC16" i="29"/>
  <c r="BD16" i="29"/>
  <c r="BE16" i="29"/>
  <c r="BF16" i="29"/>
  <c r="BG16" i="29"/>
  <c r="BH16" i="29"/>
  <c r="BI16" i="29"/>
  <c r="BJ16" i="29"/>
  <c r="BK16" i="29"/>
  <c r="BL16" i="29"/>
  <c r="BM16" i="29"/>
  <c r="BN16" i="29"/>
  <c r="BO16" i="29"/>
  <c r="BP16" i="29"/>
  <c r="BQ16" i="29"/>
  <c r="BR16" i="29"/>
  <c r="BS16" i="29"/>
  <c r="BT16" i="29"/>
  <c r="BU16" i="29"/>
  <c r="BV16" i="29"/>
  <c r="BW16" i="29"/>
  <c r="BX16" i="29"/>
  <c r="BY16" i="29"/>
  <c r="BZ16" i="29"/>
  <c r="CA16" i="29"/>
  <c r="CB16" i="29"/>
  <c r="CC16" i="29"/>
  <c r="CD16" i="29"/>
  <c r="CE16" i="29"/>
  <c r="CF16" i="29"/>
  <c r="CG16" i="29"/>
  <c r="CH16" i="29"/>
  <c r="CI16" i="29"/>
  <c r="CJ16" i="29"/>
  <c r="CK16" i="29"/>
  <c r="CL16" i="29"/>
  <c r="CN16" i="29"/>
  <c r="CO16" i="29"/>
  <c r="CP16" i="29"/>
  <c r="CQ16" i="29"/>
  <c r="CR16" i="29"/>
  <c r="CS16" i="29"/>
  <c r="CT16" i="29"/>
  <c r="CU16" i="29"/>
  <c r="CV16" i="29"/>
  <c r="CW16" i="29"/>
  <c r="CX16" i="29"/>
  <c r="CY16" i="29"/>
  <c r="CZ16" i="29"/>
  <c r="DA16" i="29"/>
  <c r="DB16" i="29"/>
  <c r="DC16" i="29"/>
  <c r="DD16" i="29"/>
  <c r="DE16" i="29"/>
  <c r="DF16" i="29"/>
  <c r="DG16" i="29"/>
  <c r="DH16" i="29"/>
  <c r="DI16" i="29"/>
  <c r="DJ16" i="29"/>
  <c r="DL16" i="29"/>
  <c r="DM16" i="29"/>
  <c r="DN16" i="29"/>
  <c r="DO16" i="29"/>
  <c r="DP16" i="29"/>
  <c r="DQ16" i="29"/>
  <c r="DR16" i="29"/>
  <c r="DS16" i="29"/>
  <c r="DT16" i="29"/>
  <c r="DU16" i="29"/>
  <c r="DV16" i="29"/>
  <c r="DW16" i="29"/>
  <c r="DX16" i="29"/>
  <c r="DY16" i="29"/>
  <c r="DZ16" i="29"/>
  <c r="EA16" i="29"/>
  <c r="EB16" i="29"/>
  <c r="EC16" i="29"/>
  <c r="ED16" i="29"/>
  <c r="EF16" i="29"/>
  <c r="EG16" i="29"/>
  <c r="EH16" i="29"/>
  <c r="EI16" i="29"/>
  <c r="EJ16" i="29"/>
  <c r="EK16" i="29"/>
  <c r="EL16" i="29"/>
  <c r="EM16" i="29"/>
  <c r="EN16" i="29"/>
  <c r="EO16" i="29"/>
  <c r="EP16" i="29"/>
  <c r="EQ16" i="29"/>
  <c r="ER16" i="29"/>
  <c r="ES16" i="29"/>
  <c r="ET16" i="29"/>
  <c r="EU16" i="29"/>
  <c r="EV16" i="29"/>
  <c r="EW16" i="29"/>
  <c r="EX16" i="29"/>
  <c r="EY16" i="29"/>
  <c r="EZ16" i="29"/>
  <c r="FA16" i="29"/>
  <c r="FB16" i="29"/>
  <c r="FD16" i="29"/>
  <c r="FE16" i="29"/>
  <c r="FF16" i="29"/>
  <c r="FG16" i="29"/>
  <c r="FH16" i="29"/>
  <c r="FI16" i="29"/>
  <c r="FJ16" i="29"/>
  <c r="FK16" i="29"/>
  <c r="FL16" i="29"/>
  <c r="FM16" i="29"/>
  <c r="FN16" i="29"/>
  <c r="FO16" i="29"/>
  <c r="FP16" i="29"/>
  <c r="FQ16" i="29"/>
  <c r="FR16" i="29"/>
  <c r="FS16" i="29"/>
  <c r="FT16" i="29"/>
  <c r="FU16" i="29"/>
  <c r="FV16" i="29"/>
  <c r="FX16" i="29"/>
  <c r="FY16" i="29"/>
  <c r="FZ16" i="29"/>
  <c r="GA16" i="29"/>
  <c r="GB16" i="29"/>
  <c r="GC16" i="29"/>
  <c r="GD16" i="29"/>
  <c r="GE16" i="29"/>
  <c r="GF16" i="29"/>
  <c r="GG16" i="29"/>
  <c r="GH16" i="29"/>
  <c r="GI16" i="29"/>
  <c r="GJ16" i="29"/>
  <c r="GK16" i="29"/>
  <c r="GL16" i="29"/>
  <c r="GM16" i="29"/>
  <c r="GN16" i="29"/>
  <c r="GO16" i="29"/>
  <c r="GP16" i="29"/>
  <c r="GQ16" i="29"/>
  <c r="GR16" i="29"/>
  <c r="GS16" i="29"/>
  <c r="GT16" i="29"/>
  <c r="GV16" i="29"/>
  <c r="GW16" i="29"/>
  <c r="GX16" i="29"/>
  <c r="GY16" i="29"/>
  <c r="GZ16" i="29"/>
  <c r="HA16" i="29"/>
  <c r="HB16" i="29"/>
  <c r="HC16" i="29"/>
  <c r="HD16" i="29"/>
  <c r="HE16" i="29"/>
  <c r="HF16" i="29"/>
  <c r="HG16" i="29"/>
  <c r="HH16" i="29"/>
  <c r="HI16" i="29"/>
  <c r="HJ16" i="29"/>
  <c r="HK16" i="29"/>
  <c r="HL16" i="29"/>
  <c r="HM16" i="29"/>
  <c r="HN16" i="29"/>
  <c r="AW16" i="29"/>
  <c r="AX16" i="29"/>
  <c r="AT16" i="29"/>
  <c r="AU16" i="29"/>
  <c r="AI16" i="29"/>
  <c r="AJ16" i="29"/>
  <c r="AL16" i="29"/>
  <c r="AM16" i="29"/>
  <c r="AN16" i="29"/>
  <c r="AO16" i="29"/>
  <c r="AP16" i="29"/>
  <c r="AQ16" i="29"/>
  <c r="AR16" i="29"/>
  <c r="AS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V16" i="29"/>
  <c r="W16" i="29"/>
  <c r="X16" i="29"/>
  <c r="Y16" i="29"/>
  <c r="Z16" i="29"/>
  <c r="AA16" i="29"/>
  <c r="AB16" i="29"/>
  <c r="AC16" i="29"/>
  <c r="AD16" i="29"/>
  <c r="AE16" i="29"/>
  <c r="AF16" i="29"/>
  <c r="AG16" i="29"/>
  <c r="AH16" i="29"/>
  <c r="EE36" i="29" l="1"/>
  <c r="G28" i="33"/>
  <c r="G27" i="33" s="1"/>
  <c r="J30" i="30"/>
  <c r="J29" i="30" s="1"/>
  <c r="CM36" i="29"/>
  <c r="F28" i="33"/>
  <c r="F27" i="33" s="1"/>
  <c r="I29" i="30"/>
  <c r="D36" i="29"/>
  <c r="G30" i="30"/>
  <c r="FW36" i="29"/>
  <c r="H28" i="33"/>
  <c r="H27" i="33" s="1"/>
  <c r="K30" i="30"/>
  <c r="K29" i="30" s="1"/>
  <c r="H29" i="30"/>
  <c r="BK10" i="36"/>
  <c r="BJ10" i="36"/>
  <c r="BI10" i="36"/>
  <c r="BH10" i="36"/>
  <c r="BG10" i="36"/>
  <c r="BF10" i="36"/>
  <c r="BE10" i="36"/>
  <c r="BD10" i="36"/>
  <c r="BC10" i="36"/>
  <c r="BB10" i="36"/>
  <c r="BA10" i="36"/>
  <c r="AY10" i="36"/>
  <c r="AX10" i="36"/>
  <c r="AW10" i="36"/>
  <c r="AV10" i="36"/>
  <c r="AU10" i="36"/>
  <c r="AT10" i="36"/>
  <c r="AS10" i="36"/>
  <c r="AR10" i="36"/>
  <c r="AQ10" i="36"/>
  <c r="AP10" i="36"/>
  <c r="AO10" i="36"/>
  <c r="D17" i="29"/>
  <c r="G18" i="30" s="1"/>
  <c r="CM23" i="29"/>
  <c r="I24" i="30" s="1"/>
  <c r="D23" i="29"/>
  <c r="G24" i="30" s="1"/>
  <c r="AV23" i="29"/>
  <c r="H24" i="30" s="1"/>
  <c r="EE23" i="29"/>
  <c r="J24" i="30" s="1"/>
  <c r="FW23" i="29"/>
  <c r="K24" i="30" s="1"/>
  <c r="EE24" i="29"/>
  <c r="J25" i="30" s="1"/>
  <c r="FW24" i="29"/>
  <c r="K25" i="30" s="1"/>
  <c r="CM24" i="29"/>
  <c r="I25" i="30" s="1"/>
  <c r="AV24" i="29"/>
  <c r="H25" i="30" s="1"/>
  <c r="G29" i="30" l="1"/>
  <c r="FW35" i="29"/>
  <c r="K37" i="30" s="1"/>
  <c r="EE35" i="29"/>
  <c r="J37" i="30" s="1"/>
  <c r="CM35" i="29"/>
  <c r="I37" i="30" s="1"/>
  <c r="AV35" i="29"/>
  <c r="H37" i="30" s="1"/>
  <c r="D35" i="29"/>
  <c r="G37" i="30" s="1"/>
  <c r="FW34" i="29"/>
  <c r="K36" i="30" s="1"/>
  <c r="EE34" i="29"/>
  <c r="J36" i="30" s="1"/>
  <c r="CM34" i="29"/>
  <c r="I36" i="30" s="1"/>
  <c r="AV34" i="29"/>
  <c r="H36" i="30" s="1"/>
  <c r="H35" i="30" s="1"/>
  <c r="J35" i="30" l="1"/>
  <c r="G34" i="33"/>
  <c r="K35" i="30"/>
  <c r="H34" i="33"/>
  <c r="F34" i="33"/>
  <c r="I35" i="30"/>
  <c r="CM33" i="29"/>
  <c r="FW33" i="29"/>
  <c r="AV33" i="29"/>
  <c r="EE33" i="29"/>
  <c r="AB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S4" i="36"/>
  <c r="T4" i="36"/>
  <c r="U4" i="36"/>
  <c r="V4" i="36"/>
  <c r="W4" i="36"/>
  <c r="X4" i="36"/>
  <c r="Y4" i="36"/>
  <c r="Z4" i="36"/>
  <c r="AA4" i="36"/>
  <c r="AC4" i="36"/>
  <c r="AD4" i="36"/>
  <c r="AE4" i="36"/>
  <c r="AF4" i="36"/>
  <c r="AG4" i="36"/>
  <c r="AH4" i="36"/>
  <c r="AI4" i="36"/>
  <c r="AJ4" i="36"/>
  <c r="AK4" i="36"/>
  <c r="AL4" i="36"/>
  <c r="AM4" i="36"/>
  <c r="AN4" i="36"/>
  <c r="AO4" i="36"/>
  <c r="AP4" i="36"/>
  <c r="AQ4" i="36"/>
  <c r="AR4" i="36"/>
  <c r="AS4" i="36"/>
  <c r="AT4" i="36"/>
  <c r="AU4" i="36"/>
  <c r="AV4" i="36"/>
  <c r="AW4" i="36"/>
  <c r="AX4" i="36"/>
  <c r="AY4" i="36"/>
  <c r="AZ4" i="36"/>
  <c r="BA4" i="36"/>
  <c r="BB4" i="36"/>
  <c r="BC4" i="36"/>
  <c r="BD4" i="36"/>
  <c r="BE4" i="36"/>
  <c r="BF4" i="36"/>
  <c r="BG4" i="36"/>
  <c r="BH4" i="36"/>
  <c r="BI4" i="36"/>
  <c r="BJ4" i="36"/>
  <c r="BK4" i="36"/>
  <c r="D4" i="36"/>
  <c r="FW22" i="29"/>
  <c r="K23" i="30" s="1"/>
  <c r="EE22" i="29"/>
  <c r="J23" i="30" s="1"/>
  <c r="CM22" i="29"/>
  <c r="I23" i="30" s="1"/>
  <c r="AV22" i="29"/>
  <c r="H23" i="30" s="1"/>
  <c r="D22" i="29"/>
  <c r="G23" i="30" s="1"/>
  <c r="AD4" i="29"/>
  <c r="AE4" i="29"/>
  <c r="AF4" i="29"/>
  <c r="AG4" i="29"/>
  <c r="AH4" i="29"/>
  <c r="AI4" i="29"/>
  <c r="AJ4" i="29"/>
  <c r="AL4" i="29"/>
  <c r="AM4" i="29"/>
  <c r="AN4" i="29"/>
  <c r="AO4" i="29"/>
  <c r="AP4" i="29"/>
  <c r="AQ4" i="29"/>
  <c r="AR4" i="29"/>
  <c r="AS4" i="29"/>
  <c r="AT4" i="29"/>
  <c r="AU4" i="29"/>
  <c r="AW4" i="29"/>
  <c r="AX4" i="29"/>
  <c r="AY4" i="29"/>
  <c r="AZ4" i="29"/>
  <c r="BA4" i="29"/>
  <c r="BB4" i="29"/>
  <c r="BC4" i="29"/>
  <c r="BD4" i="29"/>
  <c r="BE4" i="29"/>
  <c r="BF4" i="29"/>
  <c r="BG4" i="29"/>
  <c r="BH4" i="29"/>
  <c r="BI4" i="29"/>
  <c r="BJ4" i="29"/>
  <c r="BK4" i="29"/>
  <c r="BL4" i="29"/>
  <c r="BM4" i="29"/>
  <c r="BN4" i="29"/>
  <c r="BO4" i="29"/>
  <c r="BP4" i="29"/>
  <c r="BQ4" i="29"/>
  <c r="BR4" i="29"/>
  <c r="BS4" i="29"/>
  <c r="BT4" i="29"/>
  <c r="BU4" i="29"/>
  <c r="BV4" i="29"/>
  <c r="BW4" i="29"/>
  <c r="BX4" i="29"/>
  <c r="BY4" i="29"/>
  <c r="BZ4" i="29"/>
  <c r="CA4" i="29"/>
  <c r="CB4" i="29"/>
  <c r="CC4" i="29"/>
  <c r="CD4" i="29"/>
  <c r="CE4" i="29"/>
  <c r="CF4" i="29"/>
  <c r="CG4" i="29"/>
  <c r="CH4" i="29"/>
  <c r="CI4" i="29"/>
  <c r="CJ4" i="29"/>
  <c r="CK4" i="29"/>
  <c r="CL4" i="29"/>
  <c r="CN4" i="29"/>
  <c r="CO4" i="29"/>
  <c r="CP4" i="29"/>
  <c r="CQ4" i="29"/>
  <c r="CR4" i="29"/>
  <c r="CS4" i="29"/>
  <c r="CT4" i="29"/>
  <c r="CU4" i="29"/>
  <c r="CV4" i="29"/>
  <c r="CW4" i="29"/>
  <c r="CX4" i="29"/>
  <c r="CY4" i="29"/>
  <c r="CZ4" i="29"/>
  <c r="DA4" i="29"/>
  <c r="DB4" i="29"/>
  <c r="DC4" i="29"/>
  <c r="DD4" i="29"/>
  <c r="DE4" i="29"/>
  <c r="DF4" i="29"/>
  <c r="DG4" i="29"/>
  <c r="DH4" i="29"/>
  <c r="DI4" i="29"/>
  <c r="DJ4" i="29"/>
  <c r="DL4" i="29"/>
  <c r="DM4" i="29"/>
  <c r="DN4" i="29"/>
  <c r="DO4" i="29"/>
  <c r="DP4" i="29"/>
  <c r="DQ4" i="29"/>
  <c r="DR4" i="29"/>
  <c r="DS4" i="29"/>
  <c r="DT4" i="29"/>
  <c r="DU4" i="29"/>
  <c r="DV4" i="29"/>
  <c r="DW4" i="29"/>
  <c r="DX4" i="29"/>
  <c r="DY4" i="29"/>
  <c r="DZ4" i="29"/>
  <c r="EA4" i="29"/>
  <c r="EB4" i="29"/>
  <c r="EC4" i="29"/>
  <c r="ED4" i="29"/>
  <c r="EF4" i="29"/>
  <c r="EG4" i="29"/>
  <c r="EH4" i="29"/>
  <c r="EI4" i="29"/>
  <c r="EJ4" i="29"/>
  <c r="EK4" i="29"/>
  <c r="EL4" i="29"/>
  <c r="EM4" i="29"/>
  <c r="EN4" i="29"/>
  <c r="EO4" i="29"/>
  <c r="EP4" i="29"/>
  <c r="EQ4" i="29"/>
  <c r="ER4" i="29"/>
  <c r="ES4" i="29"/>
  <c r="ET4" i="29"/>
  <c r="EU4" i="29"/>
  <c r="EV4" i="29"/>
  <c r="EW4" i="29"/>
  <c r="EX4" i="29"/>
  <c r="EY4" i="29"/>
  <c r="EZ4" i="29"/>
  <c r="FA4" i="29"/>
  <c r="FB4" i="29"/>
  <c r="FD4" i="29"/>
  <c r="FE4" i="29"/>
  <c r="FF4" i="29"/>
  <c r="FG4" i="29"/>
  <c r="FH4" i="29"/>
  <c r="FI4" i="29"/>
  <c r="FJ4" i="29"/>
  <c r="FK4" i="29"/>
  <c r="FL4" i="29"/>
  <c r="FM4" i="29"/>
  <c r="FN4" i="29"/>
  <c r="FO4" i="29"/>
  <c r="FP4" i="29"/>
  <c r="FQ4" i="29"/>
  <c r="FR4" i="29"/>
  <c r="FS4" i="29"/>
  <c r="FT4" i="29"/>
  <c r="FU4" i="29"/>
  <c r="FV4" i="29"/>
  <c r="FX4" i="29"/>
  <c r="FY4" i="29"/>
  <c r="FZ4" i="29"/>
  <c r="GA4" i="29"/>
  <c r="GB4" i="29"/>
  <c r="GC4" i="29"/>
  <c r="GD4" i="29"/>
  <c r="GE4" i="29"/>
  <c r="GF4" i="29"/>
  <c r="GG4" i="29"/>
  <c r="GH4" i="29"/>
  <c r="GI4" i="29"/>
  <c r="GJ4" i="29"/>
  <c r="GK4" i="29"/>
  <c r="GL4" i="29"/>
  <c r="GM4" i="29"/>
  <c r="GN4" i="29"/>
  <c r="GO4" i="29"/>
  <c r="GP4" i="29"/>
  <c r="GQ4" i="29"/>
  <c r="GR4" i="29"/>
  <c r="GS4" i="29"/>
  <c r="GT4" i="29"/>
  <c r="GV4" i="29"/>
  <c r="GW4" i="29"/>
  <c r="GX4" i="29"/>
  <c r="GY4" i="29"/>
  <c r="GZ4" i="29"/>
  <c r="HA4" i="29"/>
  <c r="HB4" i="29"/>
  <c r="HC4" i="29"/>
  <c r="HD4" i="29"/>
  <c r="HE4" i="29"/>
  <c r="HF4" i="29"/>
  <c r="HG4" i="29"/>
  <c r="HH4" i="29"/>
  <c r="HI4" i="29"/>
  <c r="HJ4" i="29"/>
  <c r="HK4" i="29"/>
  <c r="HL4" i="29"/>
  <c r="HM4" i="29"/>
  <c r="HN4" i="29"/>
  <c r="I39" i="33" l="1"/>
  <c r="J39" i="33"/>
  <c r="K39" i="33"/>
  <c r="L39" i="33"/>
  <c r="M39" i="33"/>
  <c r="N39" i="33"/>
  <c r="BK30" i="36" l="1"/>
  <c r="BJ30" i="36"/>
  <c r="BK25" i="36"/>
  <c r="BJ25" i="36"/>
  <c r="BK12" i="36"/>
  <c r="BJ12" i="36"/>
  <c r="AY30" i="36"/>
  <c r="AX30" i="36"/>
  <c r="AY25" i="36"/>
  <c r="AX25" i="36"/>
  <c r="AY12" i="36"/>
  <c r="AX12" i="36"/>
  <c r="AM30" i="36"/>
  <c r="AL30" i="36"/>
  <c r="AM25" i="36"/>
  <c r="AL25" i="36"/>
  <c r="AM12" i="36"/>
  <c r="AL12" i="36"/>
  <c r="AM10" i="36"/>
  <c r="AL10" i="36"/>
  <c r="AA30" i="36"/>
  <c r="Z30" i="36"/>
  <c r="AA25" i="36"/>
  <c r="Z25" i="36"/>
  <c r="AA12" i="36"/>
  <c r="Z12" i="36"/>
  <c r="AA10" i="36"/>
  <c r="Z10" i="36"/>
  <c r="M30" i="36"/>
  <c r="L30" i="36"/>
  <c r="M12" i="36"/>
  <c r="L12" i="36"/>
  <c r="M10" i="36"/>
  <c r="L10" i="36"/>
  <c r="BE30" i="36"/>
  <c r="BE25" i="36"/>
  <c r="BE12" i="36"/>
  <c r="AS30" i="36"/>
  <c r="AS25" i="36"/>
  <c r="AS12" i="36"/>
  <c r="AG30" i="36"/>
  <c r="AG25" i="36"/>
  <c r="AG12" i="36"/>
  <c r="AG10" i="36"/>
  <c r="U30" i="36"/>
  <c r="U25" i="36"/>
  <c r="U12" i="36"/>
  <c r="U10" i="36"/>
  <c r="I30" i="36"/>
  <c r="I12" i="36"/>
  <c r="I10" i="36"/>
  <c r="BB30" i="36"/>
  <c r="BB25" i="36"/>
  <c r="BB12" i="36"/>
  <c r="AP30" i="36"/>
  <c r="AP25" i="36"/>
  <c r="AP12" i="36"/>
  <c r="AE30" i="36"/>
  <c r="AE25" i="36"/>
  <c r="AE12" i="36"/>
  <c r="AE10" i="36"/>
  <c r="S30" i="36"/>
  <c r="S25" i="36"/>
  <c r="S12" i="36"/>
  <c r="S10" i="36"/>
  <c r="G30" i="36"/>
  <c r="G12" i="36"/>
  <c r="G10" i="36"/>
  <c r="E30" i="36"/>
  <c r="F30" i="36"/>
  <c r="H30" i="36"/>
  <c r="J30" i="36"/>
  <c r="K30" i="36"/>
  <c r="N30" i="36"/>
  <c r="O30" i="36"/>
  <c r="P30" i="36"/>
  <c r="Q30" i="36"/>
  <c r="R30" i="36"/>
  <c r="T30" i="36"/>
  <c r="V30" i="36"/>
  <c r="W30" i="36"/>
  <c r="X30" i="36"/>
  <c r="Y30" i="36"/>
  <c r="AB30" i="36"/>
  <c r="AC30" i="36"/>
  <c r="AD30" i="36"/>
  <c r="AF30" i="36"/>
  <c r="AH30" i="36"/>
  <c r="AI30" i="36"/>
  <c r="AJ30" i="36"/>
  <c r="AK30" i="36"/>
  <c r="AN30" i="36"/>
  <c r="AO30" i="36"/>
  <c r="AQ30" i="36"/>
  <c r="AR30" i="36"/>
  <c r="AT30" i="36"/>
  <c r="AU30" i="36"/>
  <c r="AV30" i="36"/>
  <c r="AW30" i="36"/>
  <c r="AZ30" i="36"/>
  <c r="BA30" i="36"/>
  <c r="BC30" i="36"/>
  <c r="BD30" i="36"/>
  <c r="BF30" i="36"/>
  <c r="BG30" i="36"/>
  <c r="BH30" i="36"/>
  <c r="BI30" i="36"/>
  <c r="D30" i="36"/>
  <c r="P25" i="36"/>
  <c r="Q25" i="36"/>
  <c r="R25" i="36"/>
  <c r="T25" i="36"/>
  <c r="V25" i="36"/>
  <c r="W25" i="36"/>
  <c r="X25" i="36"/>
  <c r="Y25" i="36"/>
  <c r="AB25" i="36"/>
  <c r="AC25" i="36"/>
  <c r="AD25" i="36"/>
  <c r="AF25" i="36"/>
  <c r="AH25" i="36"/>
  <c r="AI25" i="36"/>
  <c r="AJ25" i="36"/>
  <c r="AK25" i="36"/>
  <c r="AN25" i="36"/>
  <c r="AO25" i="36"/>
  <c r="AQ25" i="36"/>
  <c r="AR25" i="36"/>
  <c r="AT25" i="36"/>
  <c r="AU25" i="36"/>
  <c r="AV25" i="36"/>
  <c r="AW25" i="36"/>
  <c r="AZ25" i="36"/>
  <c r="BA25" i="36"/>
  <c r="BC25" i="36"/>
  <c r="BD25" i="36"/>
  <c r="BF25" i="36"/>
  <c r="BG25" i="36"/>
  <c r="BH25" i="36"/>
  <c r="BI25" i="36"/>
  <c r="E12" i="36"/>
  <c r="F12" i="36"/>
  <c r="H12" i="36"/>
  <c r="J12" i="36"/>
  <c r="K12" i="36"/>
  <c r="N12" i="36"/>
  <c r="O12" i="36"/>
  <c r="P12" i="36"/>
  <c r="Q12" i="36"/>
  <c r="R12" i="36"/>
  <c r="T12" i="36"/>
  <c r="V12" i="36"/>
  <c r="W12" i="36"/>
  <c r="X12" i="36"/>
  <c r="Y12" i="36"/>
  <c r="AB12" i="36"/>
  <c r="AC12" i="36"/>
  <c r="AD12" i="36"/>
  <c r="AF12" i="36"/>
  <c r="AH12" i="36"/>
  <c r="AI12" i="36"/>
  <c r="AJ12" i="36"/>
  <c r="AK12" i="36"/>
  <c r="AN12" i="36"/>
  <c r="AO12" i="36"/>
  <c r="AQ12" i="36"/>
  <c r="AR12" i="36"/>
  <c r="AT12" i="36"/>
  <c r="AU12" i="36"/>
  <c r="AV12" i="36"/>
  <c r="AW12" i="36"/>
  <c r="AZ12" i="36"/>
  <c r="BA12" i="36"/>
  <c r="BC12" i="36"/>
  <c r="BD12" i="36"/>
  <c r="BF12" i="36"/>
  <c r="BG12" i="36"/>
  <c r="BH12" i="36"/>
  <c r="BI12" i="36"/>
  <c r="D12" i="36"/>
  <c r="E10" i="36"/>
  <c r="F10" i="36"/>
  <c r="H10" i="36"/>
  <c r="J10" i="36"/>
  <c r="K10" i="36"/>
  <c r="N10" i="36"/>
  <c r="O10" i="36"/>
  <c r="P10" i="36"/>
  <c r="P43" i="36" s="1"/>
  <c r="Q10" i="36"/>
  <c r="R10" i="36"/>
  <c r="T10" i="36"/>
  <c r="V10" i="36"/>
  <c r="W10" i="36"/>
  <c r="X10" i="36"/>
  <c r="Y10" i="36"/>
  <c r="AB10" i="36"/>
  <c r="AB42" i="36" s="1"/>
  <c r="AC10" i="36"/>
  <c r="AD10" i="36"/>
  <c r="AF10" i="36"/>
  <c r="AH10" i="36"/>
  <c r="AI10" i="36"/>
  <c r="AJ10" i="36"/>
  <c r="AK10" i="36"/>
  <c r="AN10" i="36"/>
  <c r="AN42" i="36" s="1"/>
  <c r="AZ10" i="36"/>
  <c r="D10" i="36"/>
  <c r="AZ42" i="36" l="1"/>
  <c r="F15" i="33"/>
  <c r="G15" i="33"/>
  <c r="H15" i="33"/>
  <c r="I13" i="30" l="1"/>
  <c r="EE30" i="29" l="1"/>
  <c r="J33" i="30" s="1"/>
  <c r="G31" i="33" s="1"/>
  <c r="EE32" i="29"/>
  <c r="EE27" i="29"/>
  <c r="J28" i="30" s="1"/>
  <c r="G26" i="33" s="1"/>
  <c r="EE18" i="29"/>
  <c r="J19" i="30" s="1"/>
  <c r="G21" i="33" s="1"/>
  <c r="EE19" i="29"/>
  <c r="J20" i="30" s="1"/>
  <c r="G22" i="33" s="1"/>
  <c r="EE20" i="29"/>
  <c r="EE21" i="29"/>
  <c r="J22" i="30" s="1"/>
  <c r="G23" i="33" s="1"/>
  <c r="EE14" i="29"/>
  <c r="EE15" i="29"/>
  <c r="EE9" i="29"/>
  <c r="CM30" i="29"/>
  <c r="I33" i="30" s="1"/>
  <c r="F31" i="33" s="1"/>
  <c r="CM32" i="29"/>
  <c r="CM27" i="29"/>
  <c r="I28" i="30" s="1"/>
  <c r="F26" i="33" s="1"/>
  <c r="CM18" i="29"/>
  <c r="I19" i="30" s="1"/>
  <c r="F21" i="33" s="1"/>
  <c r="CM19" i="29"/>
  <c r="I20" i="30" s="1"/>
  <c r="F22" i="33" s="1"/>
  <c r="CM20" i="29"/>
  <c r="CM21" i="29"/>
  <c r="I22" i="30" s="1"/>
  <c r="F23" i="33" s="1"/>
  <c r="CM14" i="29"/>
  <c r="CM15" i="29"/>
  <c r="CM9" i="29"/>
  <c r="AV30" i="29"/>
  <c r="H33" i="30" s="1"/>
  <c r="AV32" i="29"/>
  <c r="AV29" i="29"/>
  <c r="H32" i="30" s="1"/>
  <c r="AV27" i="29"/>
  <c r="H28" i="30" s="1"/>
  <c r="AV18" i="29"/>
  <c r="H19" i="30" s="1"/>
  <c r="AV19" i="29"/>
  <c r="H20" i="30" s="1"/>
  <c r="AV20" i="29"/>
  <c r="H21" i="30" s="1"/>
  <c r="AV21" i="29"/>
  <c r="H22" i="30" s="1"/>
  <c r="AV14" i="29"/>
  <c r="AV15" i="29"/>
  <c r="AV9" i="29"/>
  <c r="D30" i="29"/>
  <c r="G33" i="30" s="1"/>
  <c r="D32" i="29"/>
  <c r="D18" i="29"/>
  <c r="G19" i="30" s="1"/>
  <c r="D19" i="29"/>
  <c r="G20" i="30" s="1"/>
  <c r="D20" i="29"/>
  <c r="G21" i="30" s="1"/>
  <c r="D21" i="29"/>
  <c r="G22" i="30" s="1"/>
  <c r="D14" i="29"/>
  <c r="D15" i="29"/>
  <c r="G16" i="30" s="1"/>
  <c r="D9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L28" i="29"/>
  <c r="AM28" i="29"/>
  <c r="AN28" i="29"/>
  <c r="AO28" i="29"/>
  <c r="AP28" i="29"/>
  <c r="AQ28" i="29"/>
  <c r="AR28" i="29"/>
  <c r="AS28" i="29"/>
  <c r="AT28" i="29"/>
  <c r="AU28" i="29"/>
  <c r="AW28" i="29"/>
  <c r="AX28" i="29"/>
  <c r="AY28" i="29"/>
  <c r="AZ28" i="29"/>
  <c r="BA28" i="29"/>
  <c r="BB28" i="29"/>
  <c r="BC28" i="29"/>
  <c r="BD28" i="29"/>
  <c r="BE28" i="29"/>
  <c r="BF28" i="29"/>
  <c r="BG28" i="29"/>
  <c r="BH28" i="29"/>
  <c r="BI28" i="29"/>
  <c r="BJ28" i="29"/>
  <c r="BK28" i="29"/>
  <c r="BL28" i="29"/>
  <c r="BM28" i="29"/>
  <c r="BN28" i="29"/>
  <c r="BO28" i="29"/>
  <c r="BP28" i="29"/>
  <c r="BQ28" i="29"/>
  <c r="BR28" i="29"/>
  <c r="BS28" i="29"/>
  <c r="BT28" i="29"/>
  <c r="BU28" i="29"/>
  <c r="BV28" i="29"/>
  <c r="BW28" i="29"/>
  <c r="BX28" i="29"/>
  <c r="BY28" i="29"/>
  <c r="BZ28" i="29"/>
  <c r="CA28" i="29"/>
  <c r="CB28" i="29"/>
  <c r="CC28" i="29"/>
  <c r="CD28" i="29"/>
  <c r="CE28" i="29"/>
  <c r="CF28" i="29"/>
  <c r="CG28" i="29"/>
  <c r="CH28" i="29"/>
  <c r="CI28" i="29"/>
  <c r="CJ28" i="29"/>
  <c r="CK28" i="29"/>
  <c r="CL28" i="29"/>
  <c r="CN28" i="29"/>
  <c r="CO28" i="29"/>
  <c r="CP28" i="29"/>
  <c r="CQ28" i="29"/>
  <c r="CR28" i="29"/>
  <c r="CS28" i="29"/>
  <c r="CT28" i="29"/>
  <c r="CU28" i="29"/>
  <c r="CV28" i="29"/>
  <c r="CW28" i="29"/>
  <c r="CX28" i="29"/>
  <c r="CY28" i="29"/>
  <c r="CZ28" i="29"/>
  <c r="DA28" i="29"/>
  <c r="DB28" i="29"/>
  <c r="DC28" i="29"/>
  <c r="DD28" i="29"/>
  <c r="DE28" i="29"/>
  <c r="DF28" i="29"/>
  <c r="DG28" i="29"/>
  <c r="DH28" i="29"/>
  <c r="DI28" i="29"/>
  <c r="DJ28" i="29"/>
  <c r="DL28" i="29"/>
  <c r="DM28" i="29"/>
  <c r="DN28" i="29"/>
  <c r="DO28" i="29"/>
  <c r="DP28" i="29"/>
  <c r="DQ28" i="29"/>
  <c r="DR28" i="29"/>
  <c r="DS28" i="29"/>
  <c r="DT28" i="29"/>
  <c r="DU28" i="29"/>
  <c r="DV28" i="29"/>
  <c r="DW28" i="29"/>
  <c r="DX28" i="29"/>
  <c r="DY28" i="29"/>
  <c r="DZ28" i="29"/>
  <c r="EA28" i="29"/>
  <c r="EB28" i="29"/>
  <c r="EC28" i="29"/>
  <c r="ED28" i="29"/>
  <c r="EF28" i="29"/>
  <c r="EG28" i="29"/>
  <c r="EH28" i="29"/>
  <c r="EI28" i="29"/>
  <c r="EJ28" i="29"/>
  <c r="EK28" i="29"/>
  <c r="EL28" i="29"/>
  <c r="EM28" i="29"/>
  <c r="EN28" i="29"/>
  <c r="EO28" i="29"/>
  <c r="EP28" i="29"/>
  <c r="EQ28" i="29"/>
  <c r="ER28" i="29"/>
  <c r="ES28" i="29"/>
  <c r="ET28" i="29"/>
  <c r="EU28" i="29"/>
  <c r="EV28" i="29"/>
  <c r="EW28" i="29"/>
  <c r="EX28" i="29"/>
  <c r="EY28" i="29"/>
  <c r="EZ28" i="29"/>
  <c r="FA28" i="29"/>
  <c r="FB28" i="29"/>
  <c r="FD28" i="29"/>
  <c r="FE28" i="29"/>
  <c r="FF28" i="29"/>
  <c r="FG28" i="29"/>
  <c r="FH28" i="29"/>
  <c r="FI28" i="29"/>
  <c r="FJ28" i="29"/>
  <c r="FK28" i="29"/>
  <c r="FL28" i="29"/>
  <c r="FM28" i="29"/>
  <c r="FN28" i="29"/>
  <c r="FO28" i="29"/>
  <c r="FP28" i="29"/>
  <c r="FQ28" i="29"/>
  <c r="FR28" i="29"/>
  <c r="FS28" i="29"/>
  <c r="FT28" i="29"/>
  <c r="FU28" i="29"/>
  <c r="FV28" i="29"/>
  <c r="FX28" i="29"/>
  <c r="FY28" i="29"/>
  <c r="FZ28" i="29"/>
  <c r="GA28" i="29"/>
  <c r="GB28" i="29"/>
  <c r="GC28" i="29"/>
  <c r="GD28" i="29"/>
  <c r="GE28" i="29"/>
  <c r="GF28" i="29"/>
  <c r="GG28" i="29"/>
  <c r="GH28" i="29"/>
  <c r="GI28" i="29"/>
  <c r="GJ28" i="29"/>
  <c r="GK28" i="29"/>
  <c r="GL28" i="29"/>
  <c r="GM28" i="29"/>
  <c r="GN28" i="29"/>
  <c r="GO28" i="29"/>
  <c r="GP28" i="29"/>
  <c r="GQ28" i="29"/>
  <c r="GR28" i="29"/>
  <c r="GS28" i="29"/>
  <c r="GT28" i="29"/>
  <c r="GV28" i="29"/>
  <c r="GW28" i="29"/>
  <c r="GX28" i="29"/>
  <c r="GY28" i="29"/>
  <c r="GZ28" i="29"/>
  <c r="HA28" i="29"/>
  <c r="HB28" i="29"/>
  <c r="HC28" i="29"/>
  <c r="HD28" i="29"/>
  <c r="HE28" i="29"/>
  <c r="HF28" i="29"/>
  <c r="HG28" i="29"/>
  <c r="HH28" i="29"/>
  <c r="HI28" i="29"/>
  <c r="HJ28" i="29"/>
  <c r="HK28" i="29"/>
  <c r="HL28" i="29"/>
  <c r="HM28" i="29"/>
  <c r="HN28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L25" i="29"/>
  <c r="AM25" i="29"/>
  <c r="AN25" i="29"/>
  <c r="AO25" i="29"/>
  <c r="AP25" i="29"/>
  <c r="AQ25" i="29"/>
  <c r="AR25" i="29"/>
  <c r="AS25" i="29"/>
  <c r="AT25" i="29"/>
  <c r="AU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BI25" i="29"/>
  <c r="BJ25" i="29"/>
  <c r="BK25" i="29"/>
  <c r="BL25" i="29"/>
  <c r="BM25" i="29"/>
  <c r="BN25" i="29"/>
  <c r="BO25" i="29"/>
  <c r="BP25" i="29"/>
  <c r="BQ25" i="29"/>
  <c r="BR25" i="29"/>
  <c r="BS25" i="29"/>
  <c r="BT25" i="29"/>
  <c r="BU25" i="29"/>
  <c r="BV25" i="29"/>
  <c r="BW25" i="29"/>
  <c r="BX25" i="29"/>
  <c r="BY25" i="29"/>
  <c r="BZ25" i="29"/>
  <c r="CA25" i="29"/>
  <c r="CB25" i="29"/>
  <c r="CC25" i="29"/>
  <c r="CD25" i="29"/>
  <c r="CE25" i="29"/>
  <c r="CF25" i="29"/>
  <c r="CG25" i="29"/>
  <c r="CH25" i="29"/>
  <c r="CI25" i="29"/>
  <c r="CJ25" i="29"/>
  <c r="CK25" i="29"/>
  <c r="CL25" i="29"/>
  <c r="CN25" i="29"/>
  <c r="CO25" i="29"/>
  <c r="CP25" i="29"/>
  <c r="CQ25" i="29"/>
  <c r="CR25" i="29"/>
  <c r="CS25" i="29"/>
  <c r="CT25" i="29"/>
  <c r="CU25" i="29"/>
  <c r="CV25" i="29"/>
  <c r="CW25" i="29"/>
  <c r="CX25" i="29"/>
  <c r="CY25" i="29"/>
  <c r="CZ25" i="29"/>
  <c r="DA25" i="29"/>
  <c r="DB25" i="29"/>
  <c r="DC25" i="29"/>
  <c r="DD25" i="29"/>
  <c r="DE25" i="29"/>
  <c r="DF25" i="29"/>
  <c r="DG25" i="29"/>
  <c r="DH25" i="29"/>
  <c r="DI25" i="29"/>
  <c r="DJ25" i="29"/>
  <c r="DL25" i="29"/>
  <c r="DM25" i="29"/>
  <c r="DN25" i="29"/>
  <c r="DO25" i="29"/>
  <c r="DP25" i="29"/>
  <c r="DQ25" i="29"/>
  <c r="DR25" i="29"/>
  <c r="DS25" i="29"/>
  <c r="DT25" i="29"/>
  <c r="DU25" i="29"/>
  <c r="DV25" i="29"/>
  <c r="DW25" i="29"/>
  <c r="DX25" i="29"/>
  <c r="DY25" i="29"/>
  <c r="DZ25" i="29"/>
  <c r="EA25" i="29"/>
  <c r="EB25" i="29"/>
  <c r="EC25" i="29"/>
  <c r="ED25" i="29"/>
  <c r="EF25" i="29"/>
  <c r="EG25" i="29"/>
  <c r="EH25" i="29"/>
  <c r="EI25" i="29"/>
  <c r="EJ25" i="29"/>
  <c r="EK25" i="29"/>
  <c r="EL25" i="29"/>
  <c r="EM25" i="29"/>
  <c r="EN25" i="29"/>
  <c r="EO25" i="29"/>
  <c r="EP25" i="29"/>
  <c r="EQ25" i="29"/>
  <c r="ER25" i="29"/>
  <c r="ES25" i="29"/>
  <c r="ET25" i="29"/>
  <c r="EU25" i="29"/>
  <c r="EV25" i="29"/>
  <c r="EW25" i="29"/>
  <c r="EX25" i="29"/>
  <c r="EY25" i="29"/>
  <c r="EZ25" i="29"/>
  <c r="FA25" i="29"/>
  <c r="FB25" i="29"/>
  <c r="FD25" i="29"/>
  <c r="FE25" i="29"/>
  <c r="FF25" i="29"/>
  <c r="FG25" i="29"/>
  <c r="FH25" i="29"/>
  <c r="FI25" i="29"/>
  <c r="FJ25" i="29"/>
  <c r="FK25" i="29"/>
  <c r="FL25" i="29"/>
  <c r="FM25" i="29"/>
  <c r="FN25" i="29"/>
  <c r="FO25" i="29"/>
  <c r="FP25" i="29"/>
  <c r="FQ25" i="29"/>
  <c r="FR25" i="29"/>
  <c r="FS25" i="29"/>
  <c r="FT25" i="29"/>
  <c r="FU25" i="29"/>
  <c r="FV25" i="29"/>
  <c r="FX25" i="29"/>
  <c r="FY25" i="29"/>
  <c r="FZ25" i="29"/>
  <c r="GA25" i="29"/>
  <c r="GB25" i="29"/>
  <c r="GC25" i="29"/>
  <c r="GD25" i="29"/>
  <c r="GE25" i="29"/>
  <c r="GF25" i="29"/>
  <c r="GG25" i="29"/>
  <c r="GH25" i="29"/>
  <c r="GI25" i="29"/>
  <c r="GJ25" i="29"/>
  <c r="GK25" i="29"/>
  <c r="GL25" i="29"/>
  <c r="GM25" i="29"/>
  <c r="GN25" i="29"/>
  <c r="GO25" i="29"/>
  <c r="GP25" i="29"/>
  <c r="GQ25" i="29"/>
  <c r="GR25" i="29"/>
  <c r="GS25" i="29"/>
  <c r="GT25" i="29"/>
  <c r="GV25" i="29"/>
  <c r="GW25" i="29"/>
  <c r="GX25" i="29"/>
  <c r="GY25" i="29"/>
  <c r="GZ25" i="29"/>
  <c r="HA25" i="29"/>
  <c r="HB25" i="29"/>
  <c r="HC25" i="29"/>
  <c r="HD25" i="29"/>
  <c r="HE25" i="29"/>
  <c r="HF25" i="29"/>
  <c r="HG25" i="29"/>
  <c r="HH25" i="29"/>
  <c r="HI25" i="29"/>
  <c r="HJ25" i="29"/>
  <c r="HK25" i="29"/>
  <c r="HL25" i="29"/>
  <c r="HM25" i="29"/>
  <c r="HN25" i="29"/>
  <c r="FW18" i="29"/>
  <c r="K19" i="30" s="1"/>
  <c r="H21" i="33" s="1"/>
  <c r="FW19" i="29"/>
  <c r="K20" i="30" s="1"/>
  <c r="H22" i="33" s="1"/>
  <c r="FW20" i="29"/>
  <c r="FW21" i="29"/>
  <c r="K22" i="30" s="1"/>
  <c r="H23" i="33" s="1"/>
  <c r="FW14" i="29"/>
  <c r="FW15" i="29"/>
  <c r="AV13" i="29"/>
  <c r="D13" i="29"/>
  <c r="G14" i="30" s="1"/>
  <c r="AV5" i="29"/>
  <c r="H7" i="30" s="1"/>
  <c r="H6" i="30" s="1"/>
  <c r="HN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AE12" i="29"/>
  <c r="AF12" i="29"/>
  <c r="AG12" i="29"/>
  <c r="AH12" i="29"/>
  <c r="AI12" i="29"/>
  <c r="AJ12" i="29"/>
  <c r="AL12" i="29"/>
  <c r="AM12" i="29"/>
  <c r="AN12" i="29"/>
  <c r="AO12" i="29"/>
  <c r="AP12" i="29"/>
  <c r="AQ12" i="29"/>
  <c r="AR12" i="29"/>
  <c r="AS12" i="29"/>
  <c r="AT12" i="29"/>
  <c r="AU12" i="29"/>
  <c r="AW12" i="29"/>
  <c r="AX12" i="29"/>
  <c r="AY12" i="29"/>
  <c r="AZ12" i="29"/>
  <c r="BA12" i="29"/>
  <c r="BB12" i="29"/>
  <c r="BC12" i="29"/>
  <c r="BD12" i="29"/>
  <c r="BE12" i="29"/>
  <c r="BF12" i="29"/>
  <c r="BG12" i="29"/>
  <c r="BH12" i="29"/>
  <c r="BI12" i="29"/>
  <c r="BJ12" i="29"/>
  <c r="BK12" i="29"/>
  <c r="BL12" i="29"/>
  <c r="BM12" i="29"/>
  <c r="BN12" i="29"/>
  <c r="BO12" i="29"/>
  <c r="BP12" i="29"/>
  <c r="BQ12" i="29"/>
  <c r="BR12" i="29"/>
  <c r="BS12" i="29"/>
  <c r="BT12" i="29"/>
  <c r="BU12" i="29"/>
  <c r="BV12" i="29"/>
  <c r="BW12" i="29"/>
  <c r="BX12" i="29"/>
  <c r="BY12" i="29"/>
  <c r="BZ12" i="29"/>
  <c r="CA12" i="29"/>
  <c r="CB12" i="29"/>
  <c r="CC12" i="29"/>
  <c r="CD12" i="29"/>
  <c r="CE12" i="29"/>
  <c r="CF12" i="29"/>
  <c r="CG12" i="29"/>
  <c r="CH12" i="29"/>
  <c r="CI12" i="29"/>
  <c r="CJ12" i="29"/>
  <c r="CK12" i="29"/>
  <c r="CL12" i="29"/>
  <c r="CN12" i="29"/>
  <c r="CO12" i="29"/>
  <c r="CP12" i="29"/>
  <c r="CQ12" i="29"/>
  <c r="CR12" i="29"/>
  <c r="CS12" i="29"/>
  <c r="CT12" i="29"/>
  <c r="CU12" i="29"/>
  <c r="CV12" i="29"/>
  <c r="CW12" i="29"/>
  <c r="CX12" i="29"/>
  <c r="CY12" i="29"/>
  <c r="CZ12" i="29"/>
  <c r="DA12" i="29"/>
  <c r="DB12" i="29"/>
  <c r="DC12" i="29"/>
  <c r="DD12" i="29"/>
  <c r="DE12" i="29"/>
  <c r="DF12" i="29"/>
  <c r="DG12" i="29"/>
  <c r="DH12" i="29"/>
  <c r="DI12" i="29"/>
  <c r="DJ12" i="29"/>
  <c r="DL12" i="29"/>
  <c r="DM12" i="29"/>
  <c r="DN12" i="29"/>
  <c r="DO12" i="29"/>
  <c r="DP12" i="29"/>
  <c r="DQ12" i="29"/>
  <c r="DR12" i="29"/>
  <c r="DS12" i="29"/>
  <c r="DT12" i="29"/>
  <c r="DU12" i="29"/>
  <c r="DV12" i="29"/>
  <c r="DW12" i="29"/>
  <c r="DX12" i="29"/>
  <c r="DY12" i="29"/>
  <c r="DZ12" i="29"/>
  <c r="EA12" i="29"/>
  <c r="EB12" i="29"/>
  <c r="EC12" i="29"/>
  <c r="ED12" i="29"/>
  <c r="EF12" i="29"/>
  <c r="EG12" i="29"/>
  <c r="EH12" i="29"/>
  <c r="EI12" i="29"/>
  <c r="EJ12" i="29"/>
  <c r="EK12" i="29"/>
  <c r="EL12" i="29"/>
  <c r="EM12" i="29"/>
  <c r="EN12" i="29"/>
  <c r="EO12" i="29"/>
  <c r="EP12" i="29"/>
  <c r="EQ12" i="29"/>
  <c r="ER12" i="29"/>
  <c r="ES12" i="29"/>
  <c r="ET12" i="29"/>
  <c r="EU12" i="29"/>
  <c r="EV12" i="29"/>
  <c r="EW12" i="29"/>
  <c r="EX12" i="29"/>
  <c r="EY12" i="29"/>
  <c r="EZ12" i="29"/>
  <c r="FA12" i="29"/>
  <c r="FB12" i="29"/>
  <c r="FD12" i="29"/>
  <c r="FE12" i="29"/>
  <c r="FF12" i="29"/>
  <c r="FG12" i="29"/>
  <c r="FH12" i="29"/>
  <c r="FI12" i="29"/>
  <c r="FJ12" i="29"/>
  <c r="FK12" i="29"/>
  <c r="FL12" i="29"/>
  <c r="FM12" i="29"/>
  <c r="FN12" i="29"/>
  <c r="FO12" i="29"/>
  <c r="FP12" i="29"/>
  <c r="FQ12" i="29"/>
  <c r="FR12" i="29"/>
  <c r="FS12" i="29"/>
  <c r="FT12" i="29"/>
  <c r="FU12" i="29"/>
  <c r="FV12" i="29"/>
  <c r="FX12" i="29"/>
  <c r="FY12" i="29"/>
  <c r="FZ12" i="29"/>
  <c r="GA12" i="29"/>
  <c r="GB12" i="29"/>
  <c r="GC12" i="29"/>
  <c r="GD12" i="29"/>
  <c r="GE12" i="29"/>
  <c r="GF12" i="29"/>
  <c r="GG12" i="29"/>
  <c r="GH12" i="29"/>
  <c r="GI12" i="29"/>
  <c r="GJ12" i="29"/>
  <c r="GK12" i="29"/>
  <c r="GL12" i="29"/>
  <c r="GM12" i="29"/>
  <c r="GN12" i="29"/>
  <c r="GO12" i="29"/>
  <c r="GP12" i="29"/>
  <c r="GQ12" i="29"/>
  <c r="GR12" i="29"/>
  <c r="GS12" i="29"/>
  <c r="GT12" i="29"/>
  <c r="GV12" i="29"/>
  <c r="GW12" i="29"/>
  <c r="GX12" i="29"/>
  <c r="GY12" i="29"/>
  <c r="GZ12" i="29"/>
  <c r="HA12" i="29"/>
  <c r="HB12" i="29"/>
  <c r="HC12" i="29"/>
  <c r="HD12" i="29"/>
  <c r="HE12" i="29"/>
  <c r="HF12" i="29"/>
  <c r="HG12" i="29"/>
  <c r="HH12" i="29"/>
  <c r="HI12" i="29"/>
  <c r="HJ12" i="29"/>
  <c r="HK12" i="29"/>
  <c r="HL12" i="29"/>
  <c r="HM12" i="29"/>
  <c r="G13" i="30" l="1"/>
  <c r="I21" i="30"/>
  <c r="F37" i="33"/>
  <c r="O37" i="33" s="1"/>
  <c r="O36" i="33" s="1"/>
  <c r="K21" i="30"/>
  <c r="H37" i="33"/>
  <c r="Q37" i="33" s="1"/>
  <c r="Q36" i="33" s="1"/>
  <c r="J21" i="30"/>
  <c r="G37" i="33"/>
  <c r="P37" i="33" s="1"/>
  <c r="P36" i="33" s="1"/>
  <c r="G17" i="30"/>
  <c r="H31" i="30"/>
  <c r="D16" i="29"/>
  <c r="AV4" i="29"/>
  <c r="AV12" i="29"/>
  <c r="AV28" i="29"/>
  <c r="D12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L10" i="29"/>
  <c r="AM10" i="29"/>
  <c r="AN10" i="29"/>
  <c r="AO10" i="29"/>
  <c r="AP10" i="29"/>
  <c r="AQ10" i="29"/>
  <c r="AR10" i="29"/>
  <c r="AS10" i="29"/>
  <c r="AT10" i="29"/>
  <c r="AU10" i="29"/>
  <c r="AW10" i="29"/>
  <c r="AX10" i="29"/>
  <c r="AY10" i="29"/>
  <c r="AZ10" i="29"/>
  <c r="BA10" i="29"/>
  <c r="BB10" i="29"/>
  <c r="BC10" i="29"/>
  <c r="BD10" i="29"/>
  <c r="BE10" i="29"/>
  <c r="BF10" i="29"/>
  <c r="BG10" i="29"/>
  <c r="BH10" i="29"/>
  <c r="BI10" i="29"/>
  <c r="BJ10" i="29"/>
  <c r="BK10" i="29"/>
  <c r="BL10" i="29"/>
  <c r="BM10" i="29"/>
  <c r="BN10" i="29"/>
  <c r="BO10" i="29"/>
  <c r="BP10" i="29"/>
  <c r="BQ10" i="29"/>
  <c r="BR10" i="29"/>
  <c r="BS10" i="29"/>
  <c r="BT10" i="29"/>
  <c r="BU10" i="29"/>
  <c r="BV10" i="29"/>
  <c r="BW10" i="29"/>
  <c r="BX10" i="29"/>
  <c r="BY10" i="29"/>
  <c r="BZ10" i="29"/>
  <c r="CA10" i="29"/>
  <c r="CB10" i="29"/>
  <c r="CC10" i="29"/>
  <c r="CD10" i="29"/>
  <c r="CE10" i="29"/>
  <c r="CF10" i="29"/>
  <c r="CG10" i="29"/>
  <c r="CH10" i="29"/>
  <c r="CI10" i="29"/>
  <c r="CJ10" i="29"/>
  <c r="CK10" i="29"/>
  <c r="CL10" i="29"/>
  <c r="CN10" i="29"/>
  <c r="CO10" i="29"/>
  <c r="CP10" i="29"/>
  <c r="CQ10" i="29"/>
  <c r="CR10" i="29"/>
  <c r="CS10" i="29"/>
  <c r="CT10" i="29"/>
  <c r="CU10" i="29"/>
  <c r="CV10" i="29"/>
  <c r="CW10" i="29"/>
  <c r="CX10" i="29"/>
  <c r="CY10" i="29"/>
  <c r="CZ10" i="29"/>
  <c r="DA10" i="29"/>
  <c r="DB10" i="29"/>
  <c r="DC10" i="29"/>
  <c r="DD10" i="29"/>
  <c r="DE10" i="29"/>
  <c r="DF10" i="29"/>
  <c r="DG10" i="29"/>
  <c r="DH10" i="29"/>
  <c r="DI10" i="29"/>
  <c r="DJ10" i="29"/>
  <c r="DL10" i="29"/>
  <c r="DM10" i="29"/>
  <c r="DN10" i="29"/>
  <c r="DO10" i="29"/>
  <c r="DP10" i="29"/>
  <c r="DQ10" i="29"/>
  <c r="DR10" i="29"/>
  <c r="DS10" i="29"/>
  <c r="DT10" i="29"/>
  <c r="DU10" i="29"/>
  <c r="DV10" i="29"/>
  <c r="DW10" i="29"/>
  <c r="DX10" i="29"/>
  <c r="DY10" i="29"/>
  <c r="DZ10" i="29"/>
  <c r="EA10" i="29"/>
  <c r="EB10" i="29"/>
  <c r="EC10" i="29"/>
  <c r="ED10" i="29"/>
  <c r="EF10" i="29"/>
  <c r="EG10" i="29"/>
  <c r="EH10" i="29"/>
  <c r="EI10" i="29"/>
  <c r="EJ10" i="29"/>
  <c r="EK10" i="29"/>
  <c r="EL10" i="29"/>
  <c r="EM10" i="29"/>
  <c r="EN10" i="29"/>
  <c r="EO10" i="29"/>
  <c r="EP10" i="29"/>
  <c r="EQ10" i="29"/>
  <c r="ER10" i="29"/>
  <c r="ES10" i="29"/>
  <c r="ET10" i="29"/>
  <c r="EU10" i="29"/>
  <c r="EV10" i="29"/>
  <c r="EW10" i="29"/>
  <c r="EX10" i="29"/>
  <c r="EY10" i="29"/>
  <c r="EZ10" i="29"/>
  <c r="FA10" i="29"/>
  <c r="FB10" i="29"/>
  <c r="FD10" i="29"/>
  <c r="FE10" i="29"/>
  <c r="FF10" i="29"/>
  <c r="FG10" i="29"/>
  <c r="FH10" i="29"/>
  <c r="FI10" i="29"/>
  <c r="FJ10" i="29"/>
  <c r="FK10" i="29"/>
  <c r="FL10" i="29"/>
  <c r="FM10" i="29"/>
  <c r="FN10" i="29"/>
  <c r="FO10" i="29"/>
  <c r="FP10" i="29"/>
  <c r="FQ10" i="29"/>
  <c r="FR10" i="29"/>
  <c r="FS10" i="29"/>
  <c r="FT10" i="29"/>
  <c r="FU10" i="29"/>
  <c r="FV10" i="29"/>
  <c r="FX10" i="29"/>
  <c r="FY10" i="29"/>
  <c r="FZ10" i="29"/>
  <c r="GA10" i="29"/>
  <c r="GB10" i="29"/>
  <c r="GC10" i="29"/>
  <c r="GD10" i="29"/>
  <c r="GE10" i="29"/>
  <c r="GF10" i="29"/>
  <c r="GG10" i="29"/>
  <c r="GH10" i="29"/>
  <c r="GI10" i="29"/>
  <c r="GJ10" i="29"/>
  <c r="GK10" i="29"/>
  <c r="GL10" i="29"/>
  <c r="GM10" i="29"/>
  <c r="GN10" i="29"/>
  <c r="GO10" i="29"/>
  <c r="GP10" i="29"/>
  <c r="GQ10" i="29"/>
  <c r="GR10" i="29"/>
  <c r="GS10" i="29"/>
  <c r="GT10" i="29"/>
  <c r="GV10" i="29"/>
  <c r="GW10" i="29"/>
  <c r="GX10" i="29"/>
  <c r="GY10" i="29"/>
  <c r="GZ10" i="29"/>
  <c r="HA10" i="29"/>
  <c r="HB10" i="29"/>
  <c r="HC10" i="29"/>
  <c r="HD10" i="29"/>
  <c r="HE10" i="29"/>
  <c r="HF10" i="29"/>
  <c r="HG10" i="29"/>
  <c r="HH10" i="29"/>
  <c r="HI10" i="29"/>
  <c r="HJ10" i="29"/>
  <c r="HK10" i="29"/>
  <c r="HL10" i="29"/>
  <c r="HM10" i="29"/>
  <c r="HN10" i="29"/>
  <c r="F33" i="33" l="1"/>
  <c r="G33" i="33"/>
  <c r="H33" i="33"/>
  <c r="F13" i="33"/>
  <c r="H11" i="30" l="1"/>
  <c r="I11" i="30"/>
  <c r="J11" i="30"/>
  <c r="K11" i="30"/>
  <c r="G36" i="33"/>
  <c r="H36" i="33"/>
  <c r="F36" i="33"/>
  <c r="G13" i="33"/>
  <c r="H13" i="33"/>
  <c r="D34" i="29" l="1"/>
  <c r="FW30" i="29"/>
  <c r="K33" i="30" s="1"/>
  <c r="H31" i="33" s="1"/>
  <c r="FW32" i="29"/>
  <c r="FW29" i="29"/>
  <c r="K32" i="30" s="1"/>
  <c r="EE29" i="29"/>
  <c r="CM29" i="29"/>
  <c r="D29" i="29"/>
  <c r="G32" i="30" s="1"/>
  <c r="G31" i="30" s="1"/>
  <c r="FW27" i="29"/>
  <c r="K28" i="30" s="1"/>
  <c r="H26" i="33" s="1"/>
  <c r="FW26" i="29"/>
  <c r="K27" i="30" s="1"/>
  <c r="EE26" i="29"/>
  <c r="CM26" i="29"/>
  <c r="AV26" i="29"/>
  <c r="D27" i="29"/>
  <c r="G28" i="30" s="1"/>
  <c r="D26" i="29"/>
  <c r="G27" i="30" s="1"/>
  <c r="G26" i="30" s="1"/>
  <c r="D33" i="29" l="1"/>
  <c r="G36" i="30"/>
  <c r="G35" i="30" s="1"/>
  <c r="AV25" i="29"/>
  <c r="H27" i="30"/>
  <c r="H26" i="30" s="1"/>
  <c r="K31" i="30"/>
  <c r="H30" i="33"/>
  <c r="H29" i="33" s="1"/>
  <c r="EE28" i="29"/>
  <c r="J32" i="30"/>
  <c r="CM28" i="29"/>
  <c r="I32" i="30"/>
  <c r="K26" i="30"/>
  <c r="H25" i="33"/>
  <c r="H24" i="33" s="1"/>
  <c r="EE25" i="29"/>
  <c r="J27" i="30"/>
  <c r="CM25" i="29"/>
  <c r="I27" i="30"/>
  <c r="FW25" i="29"/>
  <c r="FW28" i="29"/>
  <c r="D28" i="29"/>
  <c r="D25" i="29"/>
  <c r="FW17" i="29"/>
  <c r="EE17" i="29"/>
  <c r="CM17" i="29"/>
  <c r="I18" i="30" s="1"/>
  <c r="AV17" i="29"/>
  <c r="CM13" i="29"/>
  <c r="CM12" i="29" s="1"/>
  <c r="FW13" i="29"/>
  <c r="FW12" i="29" s="1"/>
  <c r="EE13" i="29"/>
  <c r="EE12" i="29" s="1"/>
  <c r="FW11" i="29"/>
  <c r="FW10" i="29" s="1"/>
  <c r="EE11" i="29"/>
  <c r="EE10" i="29" s="1"/>
  <c r="CM11" i="29"/>
  <c r="CM10" i="29" s="1"/>
  <c r="AV11" i="29"/>
  <c r="AV10" i="29" s="1"/>
  <c r="D11" i="29"/>
  <c r="FW9" i="29"/>
  <c r="FW5" i="29"/>
  <c r="K7" i="30" s="1"/>
  <c r="EE5" i="29"/>
  <c r="CM5" i="29"/>
  <c r="D5" i="29"/>
  <c r="F20" i="33" l="1"/>
  <c r="F19" i="33" s="1"/>
  <c r="I17" i="30"/>
  <c r="CM4" i="29"/>
  <c r="I7" i="30"/>
  <c r="K6" i="30"/>
  <c r="H10" i="33"/>
  <c r="EE4" i="29"/>
  <c r="J7" i="30"/>
  <c r="T20" i="33"/>
  <c r="T22" i="33" s="1"/>
  <c r="D4" i="29"/>
  <c r="G7" i="30"/>
  <c r="G6" i="30" s="1"/>
  <c r="G5" i="30" s="1"/>
  <c r="J31" i="30"/>
  <c r="G30" i="33"/>
  <c r="G29" i="33" s="1"/>
  <c r="I31" i="30"/>
  <c r="F30" i="33"/>
  <c r="F29" i="33" s="1"/>
  <c r="J26" i="30"/>
  <c r="G25" i="33"/>
  <c r="G24" i="33" s="1"/>
  <c r="F25" i="33"/>
  <c r="F24" i="33" s="1"/>
  <c r="I26" i="30"/>
  <c r="D10" i="29"/>
  <c r="G12" i="30"/>
  <c r="G11" i="30" s="1"/>
  <c r="FW16" i="29"/>
  <c r="K18" i="30"/>
  <c r="EE16" i="29"/>
  <c r="J18" i="30"/>
  <c r="CM16" i="29"/>
  <c r="AV16" i="29"/>
  <c r="AV43" i="29" s="1"/>
  <c r="H18" i="30"/>
  <c r="H17" i="30" s="1"/>
  <c r="FW4" i="29"/>
  <c r="N7" i="30" l="1"/>
  <c r="H5" i="30"/>
  <c r="I5" i="30"/>
  <c r="FW42" i="29"/>
  <c r="H20" i="33"/>
  <c r="K17" i="30"/>
  <c r="N10" i="30" s="1"/>
  <c r="G10" i="33"/>
  <c r="J6" i="30"/>
  <c r="EE42" i="29"/>
  <c r="F10" i="33"/>
  <c r="I6" i="30"/>
  <c r="N8" i="30" s="1"/>
  <c r="G20" i="33"/>
  <c r="J17" i="30"/>
  <c r="H9" i="33"/>
  <c r="CM42" i="29"/>
  <c r="K5" i="30" l="1"/>
  <c r="J5" i="30"/>
  <c r="N9" i="30"/>
  <c r="G9" i="33"/>
  <c r="G48" i="33" s="1"/>
  <c r="F9" i="33"/>
  <c r="F48" i="33" s="1"/>
  <c r="G19" i="33"/>
  <c r="U20" i="33" s="1"/>
  <c r="H19" i="33"/>
  <c r="H48" i="33" s="1"/>
  <c r="V20" i="33" l="1"/>
</calcChain>
</file>

<file path=xl/sharedStrings.xml><?xml version="1.0" encoding="utf-8"?>
<sst xmlns="http://schemas.openxmlformats.org/spreadsheetml/2006/main" count="584" uniqueCount="147">
  <si>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</si>
  <si>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</si>
  <si>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</si>
  <si>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</si>
  <si>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Դատական և հանրային պաշտպանություն</t>
  </si>
  <si>
    <t>Փորձաքննությունների ծառայությունների տրամադրում</t>
  </si>
  <si>
    <t>2022թ բյուջե (հազ. դրամ</t>
  </si>
  <si>
    <t>Գործառական դասակարգման</t>
  </si>
  <si>
    <t>Բաժին</t>
  </si>
  <si>
    <t xml:space="preserve">Խումբ </t>
  </si>
  <si>
    <t>Դաս</t>
  </si>
  <si>
    <t>X</t>
  </si>
  <si>
    <t>2022թ բյուջե (հազ. դրամ)</t>
  </si>
  <si>
    <t>01</t>
  </si>
  <si>
    <t>06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</si>
  <si>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</si>
  <si>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</si>
  <si>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</si>
  <si>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</si>
  <si>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</si>
  <si>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</si>
  <si>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</si>
  <si>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2022թ</t>
  </si>
  <si>
    <t>Պարտադիր ծախսերին դասվող միջոցառումներ</t>
  </si>
  <si>
    <t>Հայեցողական ծախսերին դասվող միջոցառումներ (շարունակական բնույթի)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</si>
  <si>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</si>
  <si>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</si>
  <si>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</si>
  <si>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</si>
  <si>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</si>
  <si>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</si>
  <si>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</si>
  <si>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</si>
  <si>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</si>
  <si>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</si>
  <si>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</si>
  <si>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</si>
  <si>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</si>
  <si>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</si>
  <si>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</si>
  <si>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</si>
  <si>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</si>
  <si>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</si>
  <si>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</si>
  <si>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</si>
  <si>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</si>
  <si>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</si>
  <si>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</si>
  <si>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</si>
  <si>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</si>
  <si>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</si>
  <si>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</si>
  <si>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</si>
  <si>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</si>
  <si>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</si>
  <si>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</si>
  <si>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</si>
  <si>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</si>
  <si>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</si>
  <si>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</si>
  <si>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</si>
  <si>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</si>
  <si>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</si>
  <si>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</si>
  <si>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</si>
  <si>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</si>
  <si>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</si>
  <si>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</si>
  <si>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հիմնարկներում պահվող ազատազրկվածներին բժշկական ծառայությամբ ապահովում</t>
  </si>
  <si>
    <t>Արդարադատության ոլորտում քաղաքականության  մշակում, ծրագրերի համակարգում, խորհրդատվության և մոնիտորինգի իրականացում</t>
  </si>
  <si>
    <t>Անձնական տվյալների պաշտպանության իրականացում</t>
  </si>
  <si>
    <t>ՀՀ արդարադատության նախարարության տեխնիկական հագեցվածության ապահովում</t>
  </si>
  <si>
    <t>Քաղաքացիական կացության ակտերի գրանցում"</t>
  </si>
  <si>
    <t>Քաղաքացիական կացության ակտերի գրանցման ծառայությունների տրամադրում</t>
  </si>
  <si>
    <t>Հանրային պաշտպանության ծառայություններ</t>
  </si>
  <si>
    <t>Քրեակատարողական ծառայություններ</t>
  </si>
  <si>
    <t xml:space="preserve">Քրեակատարողական ծառայություններ </t>
  </si>
  <si>
    <t>Դեղորայքով ապահովում կալանավայրերում պահվող ազատազրկվածներին</t>
  </si>
  <si>
    <t>Պրոբացիայի ծառայություններ</t>
  </si>
  <si>
    <t xml:space="preserve">Իրավախախտում կատարած անձանց գեղագիտական դաստիարակության և կրթական ծրագրերի իրականացում </t>
  </si>
  <si>
    <t>ՀՀ արդարադատության նախարարության  պրոբացիայի ծաառայության տեխնիկական հագեցվածության ապահովում</t>
  </si>
  <si>
    <t>Իրավական իրազեկում և տեղեկատվության ապահովում</t>
  </si>
  <si>
    <t>Հրատարակչական,տեղեկատվական և տպագրական ծառայություններ</t>
  </si>
  <si>
    <t>Արդարադատության ոլորտում քաղաքականության,խորհրդատվության, մոնիտորինգի,գնման և աջակցության իրականացուÙ</t>
  </si>
  <si>
    <t>Թարգմանչական ծառայություններ</t>
  </si>
  <si>
    <t>Արդարադատության համակարգի աշխատակիցների վերապատրաստում և հատուկ ուսուցում</t>
  </si>
  <si>
    <t>Հատուկ ծառայողների վերապատրաստում և հատուկ ուսուցում</t>
  </si>
  <si>
    <t>Դատավորների,դատախազների,Արդարադատության ուսումնառությունն ավարտած և դատավորների թեկնածուների ցուցակում գտնվող անձանց,դատական ծառայողների,դատախազության աշխատակազմում ծառայողների և դատական կարգադրիչների վերապատրաստման և հատուկ ուսուցման ծառայություններ</t>
  </si>
  <si>
    <t>Մասնագիտական վերապատրաստում անցնող ունկնդիրներին կրթաթոշակի տրամադրում</t>
  </si>
  <si>
    <t>Հարկադիր կատարման ծառայություններ</t>
  </si>
  <si>
    <t>Հարկադիր կատարման ենթակա ակտերի կատարումն ապահովող ծառայություններ</t>
  </si>
  <si>
    <t>Հարկադիր կատարման ծառայության տեխնիկական հագեցվածության բարելավում</t>
  </si>
  <si>
    <t xml:space="preserve">Աջակցություն օրենսդրության զարգացման և իրավական հետազոտությունների կենտրոնի գործունեությանը </t>
  </si>
  <si>
    <t>03</t>
  </si>
  <si>
    <t>02</t>
  </si>
  <si>
    <t>05</t>
  </si>
  <si>
    <t>07</t>
  </si>
  <si>
    <t>08</t>
  </si>
  <si>
    <t>09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</si>
  <si>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</si>
  <si>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</si>
  <si>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</si>
  <si>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</si>
  <si>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</si>
  <si>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Սնանկության գործերով կառավարչական  ծառայությունների ձեռքբերում</t>
  </si>
  <si>
    <t>Հավելված N 8. Բյուջետային ծրագրերի/միջոցառումների գծով ծախսերը՝ վարչատարածքային բաժանմամբ (ըստ մարզերի)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</si>
  <si>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</si>
  <si>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</si>
  <si>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</si>
  <si>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</si>
  <si>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</si>
  <si>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</si>
  <si>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</si>
  <si>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</si>
  <si>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</si>
  <si>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</si>
  <si>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</si>
  <si>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>Արդարադատության ոլորտում քաղաքականության,խորհրդատվության, մոնիտորինգի,գնման և աջակցության իրականացում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</si>
  <si>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</si>
  <si>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>2023թ բյուջե (հազ. դրամ</t>
  </si>
  <si>
    <t>2023թ բյուջե (հազ. դրամ)</t>
  </si>
  <si>
    <t>2023թ</t>
  </si>
  <si>
    <t>ՀՀ արդարադատության նախարարության քրեակատարողական ծառայության կարողությունների զարգացում և տեխնիկական հագեցվածության ապահովում</t>
  </si>
  <si>
    <t>Արխիվային հավաքածուի պահպանություն,համալրում, հաշվառում,հանրության կողմից արխիվային նյութերի օգտագործման ապահովում</t>
  </si>
  <si>
    <t>Ազգային արխիվի ծրագիր</t>
  </si>
  <si>
    <t>2020թ փաստ. (հազ. դրամ)</t>
  </si>
  <si>
    <t>2021թ սպասվող (հազ. դրամ)</t>
  </si>
  <si>
    <t>2024թ բյուջե (հազ. դրամ</t>
  </si>
  <si>
    <t>4819 Նվիրատվություններ այլ շահույթ չհետապնդող կազմակերպություններին</t>
  </si>
  <si>
    <t>ՀՀ ԱՆ քրեակատարողական  հիմնարկների  շենքային պայմանների բարելավում</t>
  </si>
  <si>
    <t>4263.Վերապատրաստման և ուսուցման նյութեր</t>
  </si>
  <si>
    <t>2024թ բյուջե (հազ. դրամ)</t>
  </si>
  <si>
    <t>2024 թ բյուջե (հազ. դրամ)</t>
  </si>
  <si>
    <t>2024թ</t>
  </si>
  <si>
    <t>Ազգային ախիվի ծրագիր</t>
  </si>
  <si>
    <t>04</t>
  </si>
  <si>
    <t>Աղյուսակ 1.  Ծրագրերի և միջոցառումների գծով ամփոփ ֆինանսական պահանջներ 2022-2024 թթ համար</t>
  </si>
  <si>
    <t xml:space="preserve"> Դատավորների, դատախազների, դատավորների ու դատախազների  թեկնածուների ցուցակում գտնվող անձանց, դատական ծառայողների, դատախազության աշխատակազմում ծառայողների, դատական կարգադրիչների վերապատրաստման և հատուկ ուսուցման ծառայություններ</t>
  </si>
  <si>
    <t xml:space="preserve"> Հակակոռուպցիոն դատարանի շենքային պայմանների ապահովում</t>
  </si>
  <si>
    <t xml:space="preserve"> Հակակոռուպցիոն քաղաքականության մշակում,ծրագրերի համակարգում և մոնիտորինգի իրականացում</t>
  </si>
  <si>
    <t xml:space="preserve"> Հակակոռուպցիոն կոմիտեի շենքային պայմանների ապահովում</t>
  </si>
  <si>
    <t>1228 ծրագրի գծով ծախսերը նախատեսվում է իրականացնել արդարադատության ոլորտի բարեփոխումներին ուղղված բյուջետային աջակցության ծրագրով երկրորդ փուլում հատկացված  գումարների հաշվին</t>
  </si>
  <si>
    <t>Ավտո</t>
  </si>
  <si>
    <t>Արթիկ /կամեռաներ/</t>
  </si>
  <si>
    <t>Պետք է դառնա</t>
  </si>
  <si>
    <t>Սևան, Կոշ Գորիս...</t>
  </si>
  <si>
    <t>ՔԾ վարչ սարքավորումներ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</si>
</sst>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#,##0.0;\(##,##0.0\);\-"/>
    <numFmt numFmtId="166" formatCode="_(* #,##0_);_(* \(#,##0\);_(* &quot;-&quot;??_);_(@_)"/>
  </numFmts>
  <fonts count="24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8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i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8"/>
      <color theme="1"/>
      <name val="GHEA Grapalat"/>
      <family val="3"/>
    </font>
    <font>
      <sz val="9"/>
      <color theme="1"/>
      <name val="Sylfaen"/>
      <family val="1"/>
    </font>
    <font>
      <sz val="9"/>
      <color theme="1"/>
      <name val="Calibri"/>
      <family val="2"/>
      <charset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7" fillId="0" borderId="0" applyFill="0" applyBorder="0" applyProtection="0">
      <alignment horizontal="right" vertical="top"/>
    </xf>
    <xf numFmtId="0" fontId="20" fillId="0" borderId="0"/>
    <xf numFmtId="43" fontId="20" fillId="0" borderId="0" applyFont="0" applyFill="0" applyBorder="0" applyAlignment="0" applyProtection="0"/>
  </cellStyleXfs>
  <cellXfs count="304">
    <xf numFmtId="0" fontId="0" fillId="0" borderId="0" xfId="0"/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textRotation="90" wrapText="1"/>
    </xf>
    <xf numFmtId="164" fontId="7" fillId="3" borderId="31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9" fillId="4" borderId="0" xfId="0" applyFont="1" applyFill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0" fillId="0" borderId="31" xfId="0" applyBorder="1"/>
    <xf numFmtId="164" fontId="7" fillId="8" borderId="1" xfId="0" applyNumberFormat="1" applyFont="1" applyFill="1" applyBorder="1" applyAlignment="1">
      <alignment horizontal="center" vertical="center" textRotation="90" wrapText="1"/>
    </xf>
    <xf numFmtId="0" fontId="11" fillId="8" borderId="6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164" fontId="12" fillId="0" borderId="0" xfId="0" applyNumberFormat="1" applyFont="1"/>
    <xf numFmtId="0" fontId="11" fillId="0" borderId="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6" fillId="0" borderId="0" xfId="0" applyFont="1"/>
    <xf numFmtId="0" fontId="6" fillId="2" borderId="31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left" vertical="center" textRotation="90" wrapText="1"/>
    </xf>
    <xf numFmtId="0" fontId="11" fillId="2" borderId="31" xfId="0" applyFont="1" applyFill="1" applyBorder="1" applyAlignment="1">
      <alignment horizontal="left" vertical="center" textRotation="90" wrapText="1"/>
    </xf>
    <xf numFmtId="0" fontId="16" fillId="4" borderId="3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31" xfId="0" applyNumberFormat="1" applyFont="1" applyBorder="1"/>
    <xf numFmtId="0" fontId="6" fillId="0" borderId="31" xfId="0" applyFont="1" applyBorder="1"/>
    <xf numFmtId="165" fontId="1" fillId="0" borderId="31" xfId="5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6" fillId="5" borderId="1" xfId="0" applyFont="1" applyFill="1" applyBorder="1"/>
    <xf numFmtId="164" fontId="6" fillId="5" borderId="1" xfId="0" applyNumberFormat="1" applyFont="1" applyFill="1" applyBorder="1"/>
    <xf numFmtId="164" fontId="1" fillId="0" borderId="31" xfId="5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5" fontId="1" fillId="4" borderId="31" xfId="5" applyNumberFormat="1" applyFont="1" applyFill="1" applyBorder="1" applyAlignment="1">
      <alignment horizontal="right" vertical="center"/>
    </xf>
    <xf numFmtId="164" fontId="6" fillId="0" borderId="1" xfId="0" applyNumberFormat="1" applyFont="1" applyBorder="1"/>
    <xf numFmtId="164" fontId="6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1" fillId="0" borderId="31" xfId="5" applyNumberFormat="1" applyFont="1" applyBorder="1" applyAlignment="1">
      <alignment horizontal="right" vertical="top"/>
    </xf>
    <xf numFmtId="0" fontId="6" fillId="4" borderId="31" xfId="0" applyFont="1" applyFill="1" applyBorder="1" applyAlignment="1">
      <alignment vertical="center"/>
    </xf>
    <xf numFmtId="164" fontId="6" fillId="4" borderId="31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164" fontId="22" fillId="8" borderId="1" xfId="0" applyNumberFormat="1" applyFont="1" applyFill="1" applyBorder="1" applyAlignment="1">
      <alignment horizontal="center" vertical="center" textRotation="90" wrapText="1"/>
    </xf>
    <xf numFmtId="0" fontId="23" fillId="0" borderId="0" xfId="0" applyFont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164" fontId="7" fillId="4" borderId="31" xfId="0" applyNumberFormat="1" applyFont="1" applyFill="1" applyBorder="1" applyAlignment="1">
      <alignment horizontal="center" vertical="center" textRotation="90" wrapText="1"/>
    </xf>
    <xf numFmtId="0" fontId="8" fillId="4" borderId="31" xfId="0" applyFont="1" applyFill="1" applyBorder="1" applyAlignment="1">
      <alignment vertical="top" wrapText="1"/>
    </xf>
    <xf numFmtId="164" fontId="12" fillId="0" borderId="31" xfId="0" applyNumberFormat="1" applyFont="1" applyBorder="1" applyAlignment="1">
      <alignment vertical="center"/>
    </xf>
    <xf numFmtId="0" fontId="11" fillId="4" borderId="31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wrapText="1"/>
    </xf>
    <xf numFmtId="0" fontId="11" fillId="4" borderId="31" xfId="0" applyFont="1" applyFill="1" applyBorder="1" applyAlignment="1">
      <alignment wrapText="1"/>
    </xf>
    <xf numFmtId="0" fontId="11" fillId="0" borderId="6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164" fontId="6" fillId="0" borderId="31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4" fontId="6" fillId="5" borderId="31" xfId="0" applyNumberFormat="1" applyFont="1" applyFill="1" applyBorder="1" applyAlignment="1">
      <alignment vertical="top"/>
    </xf>
    <xf numFmtId="164" fontId="23" fillId="0" borderId="0" xfId="0" applyNumberFormat="1" applyFont="1"/>
    <xf numFmtId="164" fontId="0" fillId="0" borderId="0" xfId="0" applyNumberFormat="1"/>
    <xf numFmtId="0" fontId="15" fillId="4" borderId="1" xfId="0" applyFont="1" applyFill="1" applyBorder="1" applyAlignment="1">
      <alignment wrapText="1"/>
    </xf>
    <xf numFmtId="0" fontId="11" fillId="0" borderId="3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7" fillId="8" borderId="31" xfId="0" applyNumberFormat="1" applyFont="1" applyFill="1" applyBorder="1" applyAlignment="1">
      <alignment horizontal="center" vertical="center" textRotation="90" wrapText="1"/>
    </xf>
    <xf numFmtId="165" fontId="1" fillId="0" borderId="31" xfId="5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top" wrapText="1"/>
    </xf>
    <xf numFmtId="0" fontId="8" fillId="0" borderId="31" xfId="0" applyFont="1" applyFill="1" applyBorder="1" applyAlignment="1">
      <alignment wrapText="1"/>
    </xf>
    <xf numFmtId="0" fontId="11" fillId="0" borderId="31" xfId="0" applyFont="1" applyBorder="1" applyAlignment="1">
      <alignment horizontal="left" vertical="top" wrapText="1"/>
    </xf>
    <xf numFmtId="0" fontId="11" fillId="0" borderId="31" xfId="0" applyFont="1" applyFill="1" applyBorder="1" applyAlignment="1">
      <alignment vertical="center" wrapText="1"/>
    </xf>
    <xf numFmtId="0" fontId="8" fillId="0" borderId="31" xfId="0" applyFont="1" applyFill="1" applyBorder="1"/>
    <xf numFmtId="0" fontId="8" fillId="0" borderId="3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6" fillId="0" borderId="0" xfId="0" applyNumberFormat="1" applyFont="1"/>
    <xf numFmtId="0" fontId="14" fillId="0" borderId="31" xfId="0" applyFont="1" applyBorder="1" applyAlignment="1">
      <alignment horizontal="center" vertical="top" wrapText="1"/>
    </xf>
    <xf numFmtId="0" fontId="14" fillId="4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wrapText="1"/>
    </xf>
    <xf numFmtId="0" fontId="15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vertical="top" wrapText="1"/>
    </xf>
    <xf numFmtId="0" fontId="14" fillId="4" borderId="7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/>
    </xf>
    <xf numFmtId="0" fontId="15" fillId="4" borderId="0" xfId="0" applyFont="1" applyFill="1" applyAlignment="1">
      <alignment vertical="top" wrapText="1"/>
    </xf>
    <xf numFmtId="0" fontId="15" fillId="4" borderId="4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3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166" fontId="12" fillId="0" borderId="0" xfId="7" applyNumberFormat="1" applyFont="1"/>
    <xf numFmtId="166" fontId="12" fillId="2" borderId="13" xfId="7" applyNumberFormat="1" applyFont="1" applyFill="1" applyBorder="1" applyAlignment="1">
      <alignment horizontal="center" vertical="center" wrapText="1"/>
    </xf>
    <xf numFmtId="166" fontId="12" fillId="2" borderId="11" xfId="7" applyNumberFormat="1" applyFont="1" applyFill="1" applyBorder="1" applyAlignment="1">
      <alignment vertical="center" wrapText="1"/>
    </xf>
    <xf numFmtId="166" fontId="12" fillId="4" borderId="1" xfId="7" applyNumberFormat="1" applyFont="1" applyFill="1" applyBorder="1" applyAlignment="1">
      <alignment vertical="center" wrapText="1"/>
    </xf>
    <xf numFmtId="166" fontId="18" fillId="0" borderId="31" xfId="7" applyNumberFormat="1" applyFont="1" applyBorder="1" applyAlignment="1">
      <alignment horizontal="center" vertical="center"/>
    </xf>
    <xf numFmtId="166" fontId="12" fillId="0" borderId="1" xfId="7" applyNumberFormat="1" applyFont="1" applyBorder="1" applyAlignment="1">
      <alignment horizontal="center" vertical="center"/>
    </xf>
    <xf numFmtId="166" fontId="18" fillId="4" borderId="31" xfId="7" applyNumberFormat="1" applyFont="1" applyFill="1" applyBorder="1" applyAlignment="1">
      <alignment horizontal="right" vertical="center"/>
    </xf>
    <xf numFmtId="166" fontId="12" fillId="4" borderId="31" xfId="7" applyNumberFormat="1" applyFont="1" applyFill="1" applyBorder="1" applyAlignment="1">
      <alignment vertical="center" wrapText="1"/>
    </xf>
    <xf numFmtId="166" fontId="18" fillId="0" borderId="31" xfId="7" applyNumberFormat="1" applyFont="1" applyBorder="1" applyAlignment="1">
      <alignment vertical="center"/>
    </xf>
    <xf numFmtId="166" fontId="18" fillId="0" borderId="31" xfId="7" applyNumberFormat="1" applyFont="1" applyBorder="1" applyAlignment="1">
      <alignment horizontal="right" vertical="top"/>
    </xf>
    <xf numFmtId="166" fontId="12" fillId="4" borderId="10" xfId="7" applyNumberFormat="1" applyFont="1" applyFill="1" applyBorder="1" applyAlignment="1">
      <alignment vertical="center" wrapText="1"/>
    </xf>
    <xf numFmtId="166" fontId="12" fillId="2" borderId="30" xfId="7" applyNumberFormat="1" applyFont="1" applyFill="1" applyBorder="1" applyAlignment="1">
      <alignment vertical="center" wrapText="1"/>
    </xf>
    <xf numFmtId="166" fontId="12" fillId="2" borderId="9" xfId="7" applyNumberFormat="1" applyFont="1" applyFill="1" applyBorder="1" applyAlignment="1">
      <alignment vertical="center" wrapText="1"/>
    </xf>
    <xf numFmtId="166" fontId="18" fillId="4" borderId="31" xfId="7" applyNumberFormat="1" applyFont="1" applyFill="1" applyBorder="1" applyAlignment="1">
      <alignment horizontal="center" vertical="center"/>
    </xf>
    <xf numFmtId="0" fontId="13" fillId="0" borderId="0" xfId="0" applyFont="1"/>
    <xf numFmtId="166" fontId="13" fillId="0" borderId="0" xfId="7" applyNumberFormat="1" applyFont="1"/>
    <xf numFmtId="166" fontId="13" fillId="0" borderId="0" xfId="7" applyNumberFormat="1" applyFont="1" applyBorder="1" applyAlignment="1">
      <alignment vertical="center"/>
    </xf>
    <xf numFmtId="166" fontId="18" fillId="5" borderId="1" xfId="7" applyNumberFormat="1" applyFont="1" applyFill="1" applyBorder="1" applyAlignment="1">
      <alignment vertical="center" wrapText="1"/>
    </xf>
    <xf numFmtId="166" fontId="12" fillId="3" borderId="1" xfId="7" applyNumberFormat="1" applyFont="1" applyFill="1" applyBorder="1" applyAlignment="1">
      <alignment horizontal="center" vertical="center" wrapText="1"/>
    </xf>
    <xf numFmtId="166" fontId="18" fillId="0" borderId="31" xfId="7" applyNumberFormat="1" applyFont="1" applyFill="1" applyBorder="1" applyAlignment="1">
      <alignment horizontal="center" vertical="center"/>
    </xf>
    <xf numFmtId="166" fontId="12" fillId="5" borderId="1" xfId="7" applyNumberFormat="1" applyFont="1" applyFill="1" applyBorder="1"/>
    <xf numFmtId="166" fontId="12" fillId="0" borderId="1" xfId="7" applyNumberFormat="1" applyFont="1" applyFill="1" applyBorder="1" applyAlignment="1">
      <alignment horizontal="center" vertical="center"/>
    </xf>
    <xf numFmtId="166" fontId="12" fillId="0" borderId="31" xfId="7" applyNumberFormat="1" applyFont="1" applyBorder="1" applyAlignment="1">
      <alignment horizontal="center" vertical="center"/>
    </xf>
    <xf numFmtId="166" fontId="12" fillId="4" borderId="1" xfId="7" applyNumberFormat="1" applyFont="1" applyFill="1" applyBorder="1" applyAlignment="1">
      <alignment vertical="center"/>
    </xf>
    <xf numFmtId="166" fontId="18" fillId="0" borderId="31" xfId="7" applyNumberFormat="1" applyFont="1" applyFill="1" applyBorder="1" applyAlignment="1">
      <alignment horizontal="right" vertical="center"/>
    </xf>
    <xf numFmtId="166" fontId="12" fillId="0" borderId="1" xfId="7" applyNumberFormat="1" applyFont="1" applyBorder="1" applyAlignment="1">
      <alignment vertical="center"/>
    </xf>
    <xf numFmtId="166" fontId="18" fillId="0" borderId="31" xfId="7" applyNumberFormat="1" applyFont="1" applyFill="1" applyBorder="1" applyAlignment="1">
      <alignment vertical="center"/>
    </xf>
    <xf numFmtId="166" fontId="12" fillId="0" borderId="31" xfId="7" applyNumberFormat="1" applyFont="1" applyBorder="1" applyAlignment="1">
      <alignment vertical="center"/>
    </xf>
    <xf numFmtId="166" fontId="18" fillId="0" borderId="31" xfId="7" applyNumberFormat="1" applyFont="1" applyBorder="1" applyAlignment="1">
      <alignment horizontal="right" vertical="center"/>
    </xf>
    <xf numFmtId="166" fontId="12" fillId="5" borderId="1" xfId="7" applyNumberFormat="1" applyFont="1" applyFill="1" applyBorder="1" applyAlignment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3" fontId="12" fillId="2" borderId="31" xfId="7" applyNumberFormat="1" applyFont="1" applyFill="1" applyBorder="1" applyAlignment="1">
      <alignment horizontal="center" vertical="center" wrapText="1"/>
    </xf>
    <xf numFmtId="166" fontId="18" fillId="10" borderId="31" xfId="7" applyNumberFormat="1" applyFont="1" applyFill="1" applyBorder="1" applyAlignment="1">
      <alignment horizontal="right" vertical="center"/>
    </xf>
    <xf numFmtId="0" fontId="12" fillId="11" borderId="31" xfId="0" applyFont="1" applyFill="1" applyBorder="1"/>
    <xf numFmtId="166" fontId="12" fillId="11" borderId="31" xfId="7" applyNumberFormat="1" applyFont="1" applyFill="1" applyBorder="1"/>
    <xf numFmtId="0" fontId="11" fillId="0" borderId="3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166" fontId="12" fillId="2" borderId="1" xfId="7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166" fontId="12" fillId="2" borderId="25" xfId="7" applyNumberFormat="1" applyFont="1" applyFill="1" applyBorder="1" applyAlignment="1">
      <alignment horizontal="center" vertical="center" wrapText="1"/>
    </xf>
    <xf numFmtId="166" fontId="12" fillId="2" borderId="27" xfId="7" applyNumberFormat="1" applyFont="1" applyFill="1" applyBorder="1" applyAlignment="1">
      <alignment horizontal="center" vertical="center" wrapText="1"/>
    </xf>
    <xf numFmtId="166" fontId="12" fillId="2" borderId="24" xfId="7" applyNumberFormat="1" applyFont="1" applyFill="1" applyBorder="1" applyAlignment="1">
      <alignment horizontal="center" vertical="center" wrapText="1"/>
    </xf>
    <xf numFmtId="166" fontId="12" fillId="2" borderId="26" xfId="7" applyNumberFormat="1" applyFont="1" applyFill="1" applyBorder="1" applyAlignment="1">
      <alignment horizontal="center" vertical="center" wrapText="1"/>
    </xf>
    <xf numFmtId="166" fontId="12" fillId="2" borderId="15" xfId="7" applyNumberFormat="1" applyFont="1" applyFill="1" applyBorder="1" applyAlignment="1">
      <alignment horizontal="center" vertical="center" wrapText="1"/>
    </xf>
    <xf numFmtId="166" fontId="12" fillId="2" borderId="10" xfId="7" applyNumberFormat="1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19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4" fillId="4" borderId="34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wrapText="1"/>
    </xf>
    <xf numFmtId="0" fontId="12" fillId="4" borderId="32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vertical="top"/>
    </xf>
    <xf numFmtId="0" fontId="12" fillId="7" borderId="6" xfId="0" applyFont="1" applyFill="1" applyBorder="1" applyAlignment="1">
      <alignment vertical="top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5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5" fillId="6" borderId="4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6" xfId="0" applyFont="1" applyFill="1" applyBorder="1" applyAlignment="1">
      <alignment horizontal="center" vertical="top" wrapText="1"/>
    </xf>
    <xf numFmtId="0" fontId="14" fillId="4" borderId="3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vertical="top" wrapText="1"/>
    </xf>
    <xf numFmtId="0" fontId="12" fillId="2" borderId="18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</cellXfs>
  <cellStyles count="8">
    <cellStyle name="Comma" xfId="7" builtinId="3"/>
    <cellStyle name="Normal" xfId="0" builtinId="0"/>
    <cellStyle name="Normal 10" xfId="4"/>
    <cellStyle name="Normal 2" xfId="1"/>
    <cellStyle name="Normal 3" xfId="3"/>
    <cellStyle name="Normal 4" xfId="6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6"/>
  <sheetViews>
    <sheetView tabSelected="1" topLeftCell="DC31" workbookViewId="0">
      <selection activeCell="DY41" sqref="DY41"/>
    </sheetView>
  </sheetViews>
  <sheetFormatPr defaultRowHeight="15" x14ac:dyDescent="0.25"/>
  <cols>
    <col min="1" max="1" width="7" customWidth="1"/>
    <col min="2" max="2" width="6.28515625" customWidth="1"/>
    <col min="3" max="3" width="31.85546875" customWidth="1"/>
    <col min="4" max="4" width="13.85546875" style="81" customWidth="1"/>
    <col min="5" max="5" width="10.7109375" customWidth="1"/>
    <col min="6" max="6" width="7.28515625" customWidth="1"/>
    <col min="12" max="13" width="6.42578125" customWidth="1"/>
    <col min="14" max="15" width="7.28515625" customWidth="1"/>
    <col min="45" max="45" width="9.42578125" customWidth="1"/>
    <col min="48" max="48" width="12.140625" customWidth="1"/>
    <col min="49" max="49" width="6.140625" customWidth="1"/>
    <col min="50" max="50" width="7.28515625" customWidth="1"/>
    <col min="56" max="57" width="6.42578125" customWidth="1"/>
    <col min="58" max="59" width="7.28515625" customWidth="1"/>
    <col min="88" max="88" width="9.42578125" customWidth="1"/>
    <col min="91" max="91" width="10.5703125" bestFit="1" customWidth="1"/>
    <col min="92" max="92" width="6.140625" customWidth="1"/>
    <col min="93" max="93" width="7.28515625" customWidth="1"/>
    <col min="94" max="94" width="10.5703125" bestFit="1" customWidth="1"/>
    <col min="99" max="100" width="6.42578125" customWidth="1"/>
    <col min="101" max="102" width="7.28515625" customWidth="1"/>
    <col min="132" max="132" width="9.42578125" customWidth="1"/>
    <col min="135" max="135" width="10.5703125" bestFit="1" customWidth="1"/>
    <col min="136" max="136" width="6.140625" customWidth="1"/>
    <col min="137" max="137" width="7.28515625" customWidth="1"/>
    <col min="143" max="144" width="6.42578125" customWidth="1"/>
    <col min="145" max="146" width="7.28515625" customWidth="1"/>
    <col min="176" max="176" width="9.42578125" customWidth="1"/>
    <col min="179" max="179" width="10.5703125" bestFit="1" customWidth="1"/>
    <col min="180" max="180" width="6.140625" customWidth="1"/>
    <col min="181" max="181" width="7.28515625" customWidth="1"/>
    <col min="187" max="188" width="6.42578125" customWidth="1"/>
    <col min="189" max="190" width="7.28515625" customWidth="1"/>
    <col min="220" max="220" width="9.42578125" customWidth="1"/>
  </cols>
  <sheetData>
    <row r="1" spans="1:222" ht="17.25" x14ac:dyDescent="0.25">
      <c r="A1" s="2" t="s">
        <v>1</v>
      </c>
      <c r="B1" s="2"/>
      <c r="C1" s="2"/>
      <c r="D1" s="1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1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</row>
    <row r="2" spans="1:222" ht="22.5" customHeight="1" x14ac:dyDescent="0.25">
      <c r="A2" s="192" t="s">
        <v>2</v>
      </c>
      <c r="B2" s="192"/>
      <c r="C2" s="192" t="s">
        <v>3</v>
      </c>
      <c r="D2" s="192" t="s">
        <v>125</v>
      </c>
      <c r="E2" s="192"/>
      <c r="F2" s="192"/>
      <c r="G2" s="192"/>
      <c r="H2" s="192"/>
      <c r="I2" s="192"/>
      <c r="J2" s="192"/>
      <c r="K2" s="192"/>
      <c r="L2" s="192"/>
      <c r="M2" s="193"/>
      <c r="N2" s="192"/>
      <c r="O2" s="192"/>
      <c r="P2" s="192"/>
      <c r="Q2" s="192"/>
      <c r="R2" s="193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3"/>
      <c r="AJ2" s="192"/>
      <c r="AK2" s="193"/>
      <c r="AL2" s="192"/>
      <c r="AM2" s="193"/>
      <c r="AN2" s="192"/>
      <c r="AO2" s="192"/>
      <c r="AP2" s="192"/>
      <c r="AQ2" s="192"/>
      <c r="AR2" s="192"/>
      <c r="AS2" s="192"/>
      <c r="AT2" s="192"/>
      <c r="AU2" s="192"/>
      <c r="AV2" s="192" t="s">
        <v>126</v>
      </c>
      <c r="AW2" s="192"/>
      <c r="AX2" s="192"/>
      <c r="AY2" s="192"/>
      <c r="AZ2" s="192"/>
      <c r="BA2" s="192"/>
      <c r="BB2" s="192"/>
      <c r="BC2" s="192"/>
      <c r="BD2" s="192"/>
      <c r="BE2" s="193"/>
      <c r="BF2" s="192"/>
      <c r="BG2" s="192"/>
      <c r="BH2" s="192"/>
      <c r="BI2" s="192"/>
      <c r="BJ2" s="193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3"/>
      <c r="CB2" s="192"/>
      <c r="CC2" s="192"/>
      <c r="CD2" s="193"/>
      <c r="CE2" s="192"/>
      <c r="CF2" s="192"/>
      <c r="CG2" s="192"/>
      <c r="CH2" s="192"/>
      <c r="CI2" s="192"/>
      <c r="CJ2" s="192"/>
      <c r="CK2" s="192"/>
      <c r="CL2" s="192"/>
      <c r="CM2" s="192" t="s">
        <v>6</v>
      </c>
      <c r="CN2" s="192"/>
      <c r="CO2" s="192"/>
      <c r="CP2" s="192"/>
      <c r="CQ2" s="192"/>
      <c r="CR2" s="192"/>
      <c r="CS2" s="192"/>
      <c r="CT2" s="192"/>
      <c r="CU2" s="192"/>
      <c r="CV2" s="193"/>
      <c r="CW2" s="192"/>
      <c r="CX2" s="192"/>
      <c r="CY2" s="192"/>
      <c r="CZ2" s="192"/>
      <c r="DA2" s="193"/>
      <c r="DB2" s="192"/>
      <c r="DC2" s="192"/>
      <c r="DD2" s="192"/>
      <c r="DE2" s="192"/>
      <c r="DF2" s="192"/>
      <c r="DG2" s="192"/>
      <c r="DH2" s="192"/>
      <c r="DI2" s="192"/>
      <c r="DJ2" s="192"/>
      <c r="DK2" s="193"/>
      <c r="DL2" s="192"/>
      <c r="DM2" s="192"/>
      <c r="DN2" s="192"/>
      <c r="DO2" s="192"/>
      <c r="DP2" s="192"/>
      <c r="DQ2" s="192"/>
      <c r="DR2" s="192"/>
      <c r="DS2" s="193"/>
      <c r="DT2" s="192"/>
      <c r="DU2" s="192"/>
      <c r="DV2" s="193"/>
      <c r="DW2" s="192"/>
      <c r="DX2" s="192"/>
      <c r="DY2" s="192"/>
      <c r="DZ2" s="192"/>
      <c r="EA2" s="192"/>
      <c r="EB2" s="192"/>
      <c r="EC2" s="192"/>
      <c r="ED2" s="192"/>
      <c r="EE2" s="192" t="s">
        <v>119</v>
      </c>
      <c r="EF2" s="192"/>
      <c r="EG2" s="192"/>
      <c r="EH2" s="192"/>
      <c r="EI2" s="192"/>
      <c r="EJ2" s="192"/>
      <c r="EK2" s="192"/>
      <c r="EL2" s="192"/>
      <c r="EM2" s="192"/>
      <c r="EN2" s="193"/>
      <c r="EO2" s="192"/>
      <c r="EP2" s="192"/>
      <c r="EQ2" s="192"/>
      <c r="ER2" s="192"/>
      <c r="ES2" s="193"/>
      <c r="ET2" s="192"/>
      <c r="EU2" s="192"/>
      <c r="EV2" s="192"/>
      <c r="EW2" s="192"/>
      <c r="EX2" s="192"/>
      <c r="EY2" s="192"/>
      <c r="EZ2" s="192"/>
      <c r="FA2" s="192"/>
      <c r="FB2" s="192"/>
      <c r="FC2" s="193"/>
      <c r="FD2" s="192"/>
      <c r="FE2" s="192"/>
      <c r="FF2" s="192"/>
      <c r="FG2" s="192"/>
      <c r="FH2" s="192"/>
      <c r="FI2" s="192"/>
      <c r="FJ2" s="192"/>
      <c r="FK2" s="193"/>
      <c r="FL2" s="192"/>
      <c r="FM2" s="192"/>
      <c r="FN2" s="193"/>
      <c r="FO2" s="192"/>
      <c r="FP2" s="192"/>
      <c r="FQ2" s="192"/>
      <c r="FR2" s="192"/>
      <c r="FS2" s="192"/>
      <c r="FT2" s="192"/>
      <c r="FU2" s="192"/>
      <c r="FV2" s="192"/>
      <c r="FW2" s="192" t="s">
        <v>127</v>
      </c>
      <c r="FX2" s="192"/>
      <c r="FY2" s="192"/>
      <c r="FZ2" s="192"/>
      <c r="GA2" s="192"/>
      <c r="GB2" s="192"/>
      <c r="GC2" s="192"/>
      <c r="GD2" s="192"/>
      <c r="GE2" s="192"/>
      <c r="GF2" s="193"/>
      <c r="GG2" s="192"/>
      <c r="GH2" s="192"/>
      <c r="GI2" s="192"/>
      <c r="GJ2" s="192"/>
      <c r="GK2" s="193"/>
      <c r="GL2" s="192"/>
      <c r="GM2" s="192"/>
      <c r="GN2" s="192"/>
      <c r="GO2" s="192"/>
      <c r="GP2" s="192"/>
      <c r="GQ2" s="192"/>
      <c r="GR2" s="192"/>
      <c r="GS2" s="192"/>
      <c r="GT2" s="192"/>
      <c r="GU2" s="193"/>
      <c r="GV2" s="192"/>
      <c r="GW2" s="192"/>
      <c r="GX2" s="192"/>
      <c r="GY2" s="192"/>
      <c r="GZ2" s="192"/>
      <c r="HA2" s="192"/>
      <c r="HB2" s="192"/>
      <c r="HC2" s="193"/>
      <c r="HD2" s="192"/>
      <c r="HE2" s="192"/>
      <c r="HF2" s="193"/>
      <c r="HG2" s="192"/>
      <c r="HH2" s="192"/>
      <c r="HI2" s="192"/>
      <c r="HJ2" s="192"/>
      <c r="HK2" s="192"/>
      <c r="HL2" s="192"/>
      <c r="HM2" s="192"/>
      <c r="HN2" s="192"/>
    </row>
    <row r="3" spans="1:222" ht="112.5" customHeight="1" x14ac:dyDescent="0.25">
      <c r="A3" s="192"/>
      <c r="B3" s="192"/>
      <c r="C3" s="192"/>
      <c r="D3" s="79" t="s">
        <v>0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  <c r="K3" s="3" t="s">
        <v>36</v>
      </c>
      <c r="L3" s="3" t="s">
        <v>37</v>
      </c>
      <c r="M3" s="6" t="s">
        <v>101</v>
      </c>
      <c r="N3" s="3" t="s">
        <v>38</v>
      </c>
      <c r="O3" s="3" t="s">
        <v>49</v>
      </c>
      <c r="P3" s="3" t="s">
        <v>39</v>
      </c>
      <c r="Q3" s="3" t="s">
        <v>40</v>
      </c>
      <c r="R3" s="6" t="s">
        <v>100</v>
      </c>
      <c r="S3" s="3" t="s">
        <v>41</v>
      </c>
      <c r="T3" s="3" t="s">
        <v>42</v>
      </c>
      <c r="U3" s="3" t="s">
        <v>50</v>
      </c>
      <c r="V3" s="3" t="s">
        <v>43</v>
      </c>
      <c r="W3" s="3" t="s">
        <v>44</v>
      </c>
      <c r="X3" s="3" t="s">
        <v>45</v>
      </c>
      <c r="Y3" s="3" t="s">
        <v>46</v>
      </c>
      <c r="Z3" s="3" t="s">
        <v>47</v>
      </c>
      <c r="AA3" s="3" t="s">
        <v>48</v>
      </c>
      <c r="AB3" s="3" t="s">
        <v>51</v>
      </c>
      <c r="AC3" s="3" t="s">
        <v>52</v>
      </c>
      <c r="AD3" s="3" t="s">
        <v>53</v>
      </c>
      <c r="AE3" s="3" t="s">
        <v>54</v>
      </c>
      <c r="AF3" s="3" t="s">
        <v>55</v>
      </c>
      <c r="AG3" s="3" t="s">
        <v>56</v>
      </c>
      <c r="AH3" s="3" t="s">
        <v>57</v>
      </c>
      <c r="AI3" s="6" t="s">
        <v>99</v>
      </c>
      <c r="AJ3" s="3" t="s">
        <v>58</v>
      </c>
      <c r="AK3" s="6" t="s">
        <v>128</v>
      </c>
      <c r="AL3" s="3" t="s">
        <v>59</v>
      </c>
      <c r="AM3" s="6" t="s">
        <v>102</v>
      </c>
      <c r="AN3" s="3" t="s">
        <v>60</v>
      </c>
      <c r="AO3" s="3" t="s">
        <v>61</v>
      </c>
      <c r="AP3" s="3" t="s">
        <v>62</v>
      </c>
      <c r="AQ3" s="3" t="s">
        <v>63</v>
      </c>
      <c r="AR3" s="3" t="s">
        <v>64</v>
      </c>
      <c r="AS3" s="3" t="s">
        <v>65</v>
      </c>
      <c r="AT3" s="3" t="s">
        <v>66</v>
      </c>
      <c r="AU3" s="3" t="s">
        <v>67</v>
      </c>
      <c r="AV3" s="3" t="s">
        <v>0</v>
      </c>
      <c r="AW3" s="3" t="s">
        <v>30</v>
      </c>
      <c r="AX3" s="3" t="s">
        <v>31</v>
      </c>
      <c r="AY3" s="3" t="s">
        <v>32</v>
      </c>
      <c r="AZ3" s="3" t="s">
        <v>33</v>
      </c>
      <c r="BA3" s="3" t="s">
        <v>34</v>
      </c>
      <c r="BB3" s="3" t="s">
        <v>35</v>
      </c>
      <c r="BC3" s="3" t="s">
        <v>36</v>
      </c>
      <c r="BD3" s="3" t="s">
        <v>37</v>
      </c>
      <c r="BE3" s="6" t="s">
        <v>101</v>
      </c>
      <c r="BF3" s="3" t="s">
        <v>38</v>
      </c>
      <c r="BG3" s="3" t="s">
        <v>49</v>
      </c>
      <c r="BH3" s="3" t="s">
        <v>39</v>
      </c>
      <c r="BI3" s="3" t="s">
        <v>40</v>
      </c>
      <c r="BJ3" s="6" t="s">
        <v>100</v>
      </c>
      <c r="BK3" s="3" t="s">
        <v>41</v>
      </c>
      <c r="BL3" s="3" t="s">
        <v>42</v>
      </c>
      <c r="BM3" s="3" t="s">
        <v>50</v>
      </c>
      <c r="BN3" s="3" t="s">
        <v>43</v>
      </c>
      <c r="BO3" s="3" t="s">
        <v>44</v>
      </c>
      <c r="BP3" s="3" t="s">
        <v>45</v>
      </c>
      <c r="BQ3" s="3" t="s">
        <v>46</v>
      </c>
      <c r="BR3" s="3" t="s">
        <v>47</v>
      </c>
      <c r="BS3" s="3" t="s">
        <v>48</v>
      </c>
      <c r="BT3" s="3" t="s">
        <v>51</v>
      </c>
      <c r="BU3" s="3" t="s">
        <v>52</v>
      </c>
      <c r="BV3" s="3" t="s">
        <v>53</v>
      </c>
      <c r="BW3" s="3" t="s">
        <v>54</v>
      </c>
      <c r="BX3" s="3" t="s">
        <v>55</v>
      </c>
      <c r="BY3" s="3" t="s">
        <v>56</v>
      </c>
      <c r="BZ3" s="3" t="s">
        <v>57</v>
      </c>
      <c r="CA3" s="6" t="s">
        <v>99</v>
      </c>
      <c r="CB3" s="3" t="s">
        <v>58</v>
      </c>
      <c r="CC3" s="3" t="s">
        <v>59</v>
      </c>
      <c r="CD3" s="6" t="s">
        <v>102</v>
      </c>
      <c r="CE3" s="3" t="s">
        <v>60</v>
      </c>
      <c r="CF3" s="3" t="s">
        <v>61</v>
      </c>
      <c r="CG3" s="3" t="s">
        <v>62</v>
      </c>
      <c r="CH3" s="3" t="s">
        <v>63</v>
      </c>
      <c r="CI3" s="3" t="s">
        <v>64</v>
      </c>
      <c r="CJ3" s="3" t="s">
        <v>65</v>
      </c>
      <c r="CK3" s="3" t="s">
        <v>66</v>
      </c>
      <c r="CL3" s="3" t="s">
        <v>67</v>
      </c>
      <c r="CM3" s="3" t="s">
        <v>0</v>
      </c>
      <c r="CN3" s="3" t="s">
        <v>30</v>
      </c>
      <c r="CO3" s="3" t="s">
        <v>31</v>
      </c>
      <c r="CP3" s="3" t="s">
        <v>32</v>
      </c>
      <c r="CQ3" s="3" t="s">
        <v>33</v>
      </c>
      <c r="CR3" s="3" t="s">
        <v>34</v>
      </c>
      <c r="CS3" s="3" t="s">
        <v>35</v>
      </c>
      <c r="CT3" s="3" t="s">
        <v>36</v>
      </c>
      <c r="CU3" s="3" t="s">
        <v>37</v>
      </c>
      <c r="CV3" s="6" t="s">
        <v>101</v>
      </c>
      <c r="CW3" s="3" t="s">
        <v>38</v>
      </c>
      <c r="CX3" s="3" t="s">
        <v>49</v>
      </c>
      <c r="CY3" s="3" t="s">
        <v>39</v>
      </c>
      <c r="CZ3" s="3" t="s">
        <v>40</v>
      </c>
      <c r="DA3" s="6" t="s">
        <v>100</v>
      </c>
      <c r="DB3" s="3" t="s">
        <v>41</v>
      </c>
      <c r="DC3" s="3" t="s">
        <v>42</v>
      </c>
      <c r="DD3" s="3" t="s">
        <v>50</v>
      </c>
      <c r="DE3" s="3" t="s">
        <v>43</v>
      </c>
      <c r="DF3" s="3" t="s">
        <v>44</v>
      </c>
      <c r="DG3" s="3" t="s">
        <v>45</v>
      </c>
      <c r="DH3" s="3" t="s">
        <v>46</v>
      </c>
      <c r="DI3" s="3" t="s">
        <v>47</v>
      </c>
      <c r="DJ3" s="3" t="s">
        <v>48</v>
      </c>
      <c r="DK3" s="6" t="s">
        <v>130</v>
      </c>
      <c r="DL3" s="3" t="s">
        <v>51</v>
      </c>
      <c r="DM3" s="3" t="s">
        <v>52</v>
      </c>
      <c r="DN3" s="3" t="s">
        <v>53</v>
      </c>
      <c r="DO3" s="3" t="s">
        <v>54</v>
      </c>
      <c r="DP3" s="3" t="s">
        <v>55</v>
      </c>
      <c r="DQ3" s="3" t="s">
        <v>56</v>
      </c>
      <c r="DR3" s="3" t="s">
        <v>57</v>
      </c>
      <c r="DS3" s="6" t="s">
        <v>99</v>
      </c>
      <c r="DT3" s="3" t="s">
        <v>58</v>
      </c>
      <c r="DU3" s="3" t="s">
        <v>59</v>
      </c>
      <c r="DV3" s="6" t="s">
        <v>102</v>
      </c>
      <c r="DW3" s="3" t="s">
        <v>60</v>
      </c>
      <c r="DX3" s="3" t="s">
        <v>61</v>
      </c>
      <c r="DY3" s="3" t="s">
        <v>62</v>
      </c>
      <c r="DZ3" s="3" t="s">
        <v>63</v>
      </c>
      <c r="EA3" s="3" t="s">
        <v>64</v>
      </c>
      <c r="EB3" s="3" t="s">
        <v>65</v>
      </c>
      <c r="EC3" s="3" t="s">
        <v>66</v>
      </c>
      <c r="ED3" s="3" t="s">
        <v>67</v>
      </c>
      <c r="EE3" s="3" t="s">
        <v>0</v>
      </c>
      <c r="EF3" s="3" t="s">
        <v>30</v>
      </c>
      <c r="EG3" s="3" t="s">
        <v>31</v>
      </c>
      <c r="EH3" s="3" t="s">
        <v>32</v>
      </c>
      <c r="EI3" s="3" t="s">
        <v>33</v>
      </c>
      <c r="EJ3" s="3" t="s">
        <v>34</v>
      </c>
      <c r="EK3" s="3" t="s">
        <v>35</v>
      </c>
      <c r="EL3" s="3" t="s">
        <v>36</v>
      </c>
      <c r="EM3" s="3" t="s">
        <v>37</v>
      </c>
      <c r="EN3" s="6" t="s">
        <v>101</v>
      </c>
      <c r="EO3" s="3" t="s">
        <v>38</v>
      </c>
      <c r="EP3" s="3" t="s">
        <v>49</v>
      </c>
      <c r="EQ3" s="3" t="s">
        <v>39</v>
      </c>
      <c r="ER3" s="3" t="s">
        <v>40</v>
      </c>
      <c r="ES3" s="6" t="s">
        <v>100</v>
      </c>
      <c r="ET3" s="3" t="s">
        <v>41</v>
      </c>
      <c r="EU3" s="3" t="s">
        <v>42</v>
      </c>
      <c r="EV3" s="3" t="s">
        <v>50</v>
      </c>
      <c r="EW3" s="3" t="s">
        <v>43</v>
      </c>
      <c r="EX3" s="3" t="s">
        <v>44</v>
      </c>
      <c r="EY3" s="3" t="s">
        <v>45</v>
      </c>
      <c r="EZ3" s="3" t="s">
        <v>46</v>
      </c>
      <c r="FA3" s="3" t="s">
        <v>47</v>
      </c>
      <c r="FB3" s="3" t="s">
        <v>48</v>
      </c>
      <c r="FC3" s="6" t="s">
        <v>130</v>
      </c>
      <c r="FD3" s="3" t="s">
        <v>51</v>
      </c>
      <c r="FE3" s="3" t="s">
        <v>52</v>
      </c>
      <c r="FF3" s="3" t="s">
        <v>53</v>
      </c>
      <c r="FG3" s="3" t="s">
        <v>54</v>
      </c>
      <c r="FH3" s="3" t="s">
        <v>55</v>
      </c>
      <c r="FI3" s="3" t="s">
        <v>56</v>
      </c>
      <c r="FJ3" s="3" t="s">
        <v>57</v>
      </c>
      <c r="FK3" s="6" t="s">
        <v>99</v>
      </c>
      <c r="FL3" s="3" t="s">
        <v>58</v>
      </c>
      <c r="FM3" s="3" t="s">
        <v>59</v>
      </c>
      <c r="FN3" s="6" t="s">
        <v>102</v>
      </c>
      <c r="FO3" s="3" t="s">
        <v>60</v>
      </c>
      <c r="FP3" s="3" t="s">
        <v>61</v>
      </c>
      <c r="FQ3" s="3" t="s">
        <v>62</v>
      </c>
      <c r="FR3" s="3" t="s">
        <v>63</v>
      </c>
      <c r="FS3" s="3" t="s">
        <v>64</v>
      </c>
      <c r="FT3" s="3" t="s">
        <v>65</v>
      </c>
      <c r="FU3" s="3" t="s">
        <v>66</v>
      </c>
      <c r="FV3" s="3" t="s">
        <v>67</v>
      </c>
      <c r="FW3" s="3" t="s">
        <v>0</v>
      </c>
      <c r="FX3" s="3" t="s">
        <v>30</v>
      </c>
      <c r="FY3" s="3" t="s">
        <v>31</v>
      </c>
      <c r="FZ3" s="3" t="s">
        <v>32</v>
      </c>
      <c r="GA3" s="3" t="s">
        <v>33</v>
      </c>
      <c r="GB3" s="3" t="s">
        <v>34</v>
      </c>
      <c r="GC3" s="3" t="s">
        <v>35</v>
      </c>
      <c r="GD3" s="3" t="s">
        <v>36</v>
      </c>
      <c r="GE3" s="3" t="s">
        <v>37</v>
      </c>
      <c r="GF3" s="6" t="s">
        <v>101</v>
      </c>
      <c r="GG3" s="3" t="s">
        <v>38</v>
      </c>
      <c r="GH3" s="3" t="s">
        <v>49</v>
      </c>
      <c r="GI3" s="3" t="s">
        <v>39</v>
      </c>
      <c r="GJ3" s="3" t="s">
        <v>40</v>
      </c>
      <c r="GK3" s="6" t="s">
        <v>100</v>
      </c>
      <c r="GL3" s="3" t="s">
        <v>41</v>
      </c>
      <c r="GM3" s="3" t="s">
        <v>42</v>
      </c>
      <c r="GN3" s="3" t="s">
        <v>50</v>
      </c>
      <c r="GO3" s="3" t="s">
        <v>43</v>
      </c>
      <c r="GP3" s="3" t="s">
        <v>44</v>
      </c>
      <c r="GQ3" s="3" t="s">
        <v>45</v>
      </c>
      <c r="GR3" s="3" t="s">
        <v>46</v>
      </c>
      <c r="GS3" s="3" t="s">
        <v>47</v>
      </c>
      <c r="GT3" s="3" t="s">
        <v>48</v>
      </c>
      <c r="GU3" s="6" t="s">
        <v>130</v>
      </c>
      <c r="GV3" s="3" t="s">
        <v>51</v>
      </c>
      <c r="GW3" s="3" t="s">
        <v>52</v>
      </c>
      <c r="GX3" s="3" t="s">
        <v>53</v>
      </c>
      <c r="GY3" s="3" t="s">
        <v>54</v>
      </c>
      <c r="GZ3" s="3" t="s">
        <v>55</v>
      </c>
      <c r="HA3" s="3" t="s">
        <v>56</v>
      </c>
      <c r="HB3" s="3" t="s">
        <v>57</v>
      </c>
      <c r="HC3" s="6" t="s">
        <v>99</v>
      </c>
      <c r="HD3" s="3" t="s">
        <v>58</v>
      </c>
      <c r="HE3" s="3" t="s">
        <v>59</v>
      </c>
      <c r="HF3" s="6" t="s">
        <v>102</v>
      </c>
      <c r="HG3" s="3" t="s">
        <v>60</v>
      </c>
      <c r="HH3" s="3" t="s">
        <v>61</v>
      </c>
      <c r="HI3" s="3" t="s">
        <v>62</v>
      </c>
      <c r="HJ3" s="3" t="s">
        <v>63</v>
      </c>
      <c r="HK3" s="3" t="s">
        <v>64</v>
      </c>
      <c r="HL3" s="3" t="s">
        <v>65</v>
      </c>
      <c r="HM3" s="3" t="s">
        <v>66</v>
      </c>
      <c r="HN3" s="3" t="s">
        <v>67</v>
      </c>
    </row>
    <row r="4" spans="1:222" ht="49.5" customHeight="1" x14ac:dyDescent="0.25">
      <c r="A4" s="34">
        <v>1057</v>
      </c>
      <c r="B4" s="29"/>
      <c r="C4" s="78" t="s">
        <v>69</v>
      </c>
      <c r="D4" s="80">
        <f t="shared" ref="D4:BO4" si="0">D5+D6+D7+D9+D8</f>
        <v>1571852.4</v>
      </c>
      <c r="E4" s="28">
        <f t="shared" si="0"/>
        <v>1038834.2000000001</v>
      </c>
      <c r="F4" s="28">
        <f t="shared" si="0"/>
        <v>232115.80000000002</v>
      </c>
      <c r="G4" s="28">
        <f t="shared" si="0"/>
        <v>84125.4</v>
      </c>
      <c r="H4" s="28">
        <f t="shared" si="0"/>
        <v>16740.599999999999</v>
      </c>
      <c r="I4" s="28">
        <f t="shared" si="0"/>
        <v>703.8</v>
      </c>
      <c r="J4" s="28">
        <f t="shared" si="0"/>
        <v>13180.1</v>
      </c>
      <c r="K4" s="28">
        <f t="shared" si="0"/>
        <v>245.9</v>
      </c>
      <c r="L4" s="28">
        <f t="shared" si="0"/>
        <v>351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647</v>
      </c>
      <c r="Q4" s="28">
        <f t="shared" si="0"/>
        <v>126330</v>
      </c>
      <c r="R4" s="28">
        <f t="shared" si="0"/>
        <v>0</v>
      </c>
      <c r="S4" s="28">
        <f t="shared" si="0"/>
        <v>100</v>
      </c>
      <c r="T4" s="28">
        <f t="shared" si="0"/>
        <v>0</v>
      </c>
      <c r="U4" s="28">
        <f t="shared" si="0"/>
        <v>0</v>
      </c>
      <c r="V4" s="28">
        <f t="shared" si="0"/>
        <v>6406.3</v>
      </c>
      <c r="W4" s="28">
        <f t="shared" si="0"/>
        <v>400</v>
      </c>
      <c r="X4" s="28">
        <f t="shared" si="0"/>
        <v>282</v>
      </c>
      <c r="Y4" s="28">
        <f t="shared" si="0"/>
        <v>0</v>
      </c>
      <c r="Z4" s="28">
        <f t="shared" si="0"/>
        <v>391.4</v>
      </c>
      <c r="AA4" s="28">
        <f t="shared" si="0"/>
        <v>11049.8</v>
      </c>
      <c r="AB4" s="28">
        <f t="shared" si="0"/>
        <v>4702.3999999999996</v>
      </c>
      <c r="AC4" s="28">
        <f t="shared" si="0"/>
        <v>1561.5</v>
      </c>
      <c r="AD4" s="28">
        <f t="shared" si="0"/>
        <v>514.70000000000005</v>
      </c>
      <c r="AE4" s="28">
        <f t="shared" si="0"/>
        <v>156.4</v>
      </c>
      <c r="AF4" s="28">
        <f t="shared" si="0"/>
        <v>5311.6</v>
      </c>
      <c r="AG4" s="28">
        <f t="shared" si="0"/>
        <v>0</v>
      </c>
      <c r="AH4" s="28">
        <f t="shared" si="0"/>
        <v>0</v>
      </c>
      <c r="AI4" s="28">
        <f t="shared" si="0"/>
        <v>0</v>
      </c>
      <c r="AJ4" s="28">
        <f t="shared" si="0"/>
        <v>0</v>
      </c>
      <c r="AK4" s="28">
        <f t="shared" si="0"/>
        <v>13493</v>
      </c>
      <c r="AL4" s="28">
        <f t="shared" si="0"/>
        <v>468.7</v>
      </c>
      <c r="AM4" s="28">
        <f t="shared" si="0"/>
        <v>0</v>
      </c>
      <c r="AN4" s="28">
        <f t="shared" si="0"/>
        <v>0</v>
      </c>
      <c r="AO4" s="28">
        <f t="shared" si="0"/>
        <v>0</v>
      </c>
      <c r="AP4" s="28">
        <f t="shared" si="0"/>
        <v>0</v>
      </c>
      <c r="AQ4" s="28">
        <f t="shared" si="0"/>
        <v>0</v>
      </c>
      <c r="AR4" s="28">
        <f t="shared" si="0"/>
        <v>0</v>
      </c>
      <c r="AS4" s="28">
        <f t="shared" si="0"/>
        <v>13740.8</v>
      </c>
      <c r="AT4" s="28">
        <f t="shared" si="0"/>
        <v>0</v>
      </c>
      <c r="AU4" s="28">
        <f t="shared" si="0"/>
        <v>0</v>
      </c>
      <c r="AV4" s="28">
        <f t="shared" si="0"/>
        <v>1801600.5000000002</v>
      </c>
      <c r="AW4" s="28">
        <f t="shared" si="0"/>
        <v>1130598.2</v>
      </c>
      <c r="AX4" s="28">
        <f t="shared" si="0"/>
        <v>297007.2</v>
      </c>
      <c r="AY4" s="28">
        <f t="shared" si="0"/>
        <v>85473.900000000009</v>
      </c>
      <c r="AZ4" s="28">
        <f t="shared" si="0"/>
        <v>25001.200000000001</v>
      </c>
      <c r="BA4" s="28">
        <f t="shared" si="0"/>
        <v>459.5</v>
      </c>
      <c r="BB4" s="28">
        <f t="shared" si="0"/>
        <v>17068.8</v>
      </c>
      <c r="BC4" s="28">
        <f t="shared" si="0"/>
        <v>250</v>
      </c>
      <c r="BD4" s="28">
        <f t="shared" si="0"/>
        <v>521.9</v>
      </c>
      <c r="BE4" s="28">
        <f t="shared" si="0"/>
        <v>303.8</v>
      </c>
      <c r="BF4" s="28">
        <f t="shared" si="0"/>
        <v>6900</v>
      </c>
      <c r="BG4" s="28">
        <f t="shared" si="0"/>
        <v>0</v>
      </c>
      <c r="BH4" s="28">
        <f t="shared" si="0"/>
        <v>1520</v>
      </c>
      <c r="BI4" s="28">
        <f t="shared" si="0"/>
        <v>195373</v>
      </c>
      <c r="BJ4" s="28">
        <f t="shared" si="0"/>
        <v>0</v>
      </c>
      <c r="BK4" s="28">
        <f t="shared" si="0"/>
        <v>395</v>
      </c>
      <c r="BL4" s="28">
        <f t="shared" si="0"/>
        <v>0</v>
      </c>
      <c r="BM4" s="28">
        <f t="shared" si="0"/>
        <v>0</v>
      </c>
      <c r="BN4" s="28">
        <f t="shared" si="0"/>
        <v>9972.5</v>
      </c>
      <c r="BO4" s="28">
        <f t="shared" si="0"/>
        <v>3940</v>
      </c>
      <c r="BP4" s="28">
        <f t="shared" ref="BP4:EB4" si="1">BP5+BP6+BP7+BP9+BP8</f>
        <v>300</v>
      </c>
      <c r="BQ4" s="28">
        <f t="shared" si="1"/>
        <v>0</v>
      </c>
      <c r="BR4" s="28">
        <f t="shared" si="1"/>
        <v>1667</v>
      </c>
      <c r="BS4" s="28">
        <f t="shared" si="1"/>
        <v>13943.9</v>
      </c>
      <c r="BT4" s="28">
        <f t="shared" si="1"/>
        <v>3910</v>
      </c>
      <c r="BU4" s="28">
        <f t="shared" si="1"/>
        <v>0</v>
      </c>
      <c r="BV4" s="28">
        <f t="shared" si="1"/>
        <v>766.6</v>
      </c>
      <c r="BW4" s="28">
        <f t="shared" si="1"/>
        <v>0</v>
      </c>
      <c r="BX4" s="28">
        <f t="shared" si="1"/>
        <v>5747.9</v>
      </c>
      <c r="BY4" s="28">
        <f t="shared" si="1"/>
        <v>0</v>
      </c>
      <c r="BZ4" s="28">
        <f t="shared" si="1"/>
        <v>0</v>
      </c>
      <c r="CA4" s="28">
        <f t="shared" si="1"/>
        <v>0</v>
      </c>
      <c r="CB4" s="28">
        <f t="shared" si="1"/>
        <v>0</v>
      </c>
      <c r="CC4" s="28">
        <f t="shared" si="1"/>
        <v>480.1</v>
      </c>
      <c r="CD4" s="28">
        <f t="shared" si="1"/>
        <v>0</v>
      </c>
      <c r="CE4" s="28">
        <f t="shared" si="1"/>
        <v>0</v>
      </c>
      <c r="CF4" s="28">
        <f t="shared" si="1"/>
        <v>0</v>
      </c>
      <c r="CG4" s="28">
        <f t="shared" si="1"/>
        <v>0</v>
      </c>
      <c r="CH4" s="28">
        <f t="shared" si="1"/>
        <v>0</v>
      </c>
      <c r="CI4" s="28">
        <f t="shared" si="1"/>
        <v>0</v>
      </c>
      <c r="CJ4" s="28">
        <f t="shared" si="1"/>
        <v>0</v>
      </c>
      <c r="CK4" s="28">
        <f t="shared" si="1"/>
        <v>0</v>
      </c>
      <c r="CL4" s="28">
        <f t="shared" si="1"/>
        <v>0</v>
      </c>
      <c r="CM4" s="28">
        <f t="shared" si="1"/>
        <v>1828684.9</v>
      </c>
      <c r="CN4" s="28">
        <f t="shared" si="1"/>
        <v>1149356.2</v>
      </c>
      <c r="CO4" s="28">
        <f t="shared" si="1"/>
        <v>303982.59999999998</v>
      </c>
      <c r="CP4" s="28">
        <f t="shared" si="1"/>
        <v>88982.399999999994</v>
      </c>
      <c r="CQ4" s="28">
        <f t="shared" si="1"/>
        <v>24970.9</v>
      </c>
      <c r="CR4" s="28">
        <f t="shared" si="1"/>
        <v>459.5</v>
      </c>
      <c r="CS4" s="28">
        <f t="shared" si="1"/>
        <v>17119.5</v>
      </c>
      <c r="CT4" s="28">
        <f t="shared" si="1"/>
        <v>250</v>
      </c>
      <c r="CU4" s="28">
        <f t="shared" si="1"/>
        <v>521.9</v>
      </c>
      <c r="CV4" s="28">
        <f t="shared" si="1"/>
        <v>0</v>
      </c>
      <c r="CW4" s="28">
        <f t="shared" si="1"/>
        <v>6948</v>
      </c>
      <c r="CX4" s="28">
        <f t="shared" si="1"/>
        <v>2500</v>
      </c>
      <c r="CY4" s="28">
        <f t="shared" si="1"/>
        <v>1520</v>
      </c>
      <c r="CZ4" s="28">
        <f t="shared" si="1"/>
        <v>195373</v>
      </c>
      <c r="DA4" s="28">
        <f t="shared" si="1"/>
        <v>0</v>
      </c>
      <c r="DB4" s="28">
        <f t="shared" si="1"/>
        <v>395</v>
      </c>
      <c r="DC4" s="28">
        <f t="shared" si="1"/>
        <v>0</v>
      </c>
      <c r="DD4" s="28">
        <f t="shared" si="1"/>
        <v>0</v>
      </c>
      <c r="DE4" s="28">
        <f t="shared" si="1"/>
        <v>4500</v>
      </c>
      <c r="DF4" s="28">
        <f t="shared" si="1"/>
        <v>3940</v>
      </c>
      <c r="DG4" s="28">
        <f t="shared" si="1"/>
        <v>300</v>
      </c>
      <c r="DH4" s="28">
        <f t="shared" si="1"/>
        <v>0</v>
      </c>
      <c r="DI4" s="28">
        <f t="shared" si="1"/>
        <v>1667</v>
      </c>
      <c r="DJ4" s="28">
        <f t="shared" si="1"/>
        <v>13943.9</v>
      </c>
      <c r="DK4" s="118"/>
      <c r="DL4" s="28">
        <f t="shared" si="1"/>
        <v>3910</v>
      </c>
      <c r="DM4" s="28">
        <f t="shared" si="1"/>
        <v>0</v>
      </c>
      <c r="DN4" s="28">
        <f t="shared" si="1"/>
        <v>766.6</v>
      </c>
      <c r="DO4" s="28">
        <f t="shared" si="1"/>
        <v>0</v>
      </c>
      <c r="DP4" s="28">
        <f t="shared" si="1"/>
        <v>6500</v>
      </c>
      <c r="DQ4" s="28">
        <f t="shared" si="1"/>
        <v>0</v>
      </c>
      <c r="DR4" s="28">
        <f t="shared" si="1"/>
        <v>0</v>
      </c>
      <c r="DS4" s="28">
        <f t="shared" si="1"/>
        <v>0</v>
      </c>
      <c r="DT4" s="28">
        <f t="shared" si="1"/>
        <v>0</v>
      </c>
      <c r="DU4" s="28">
        <f t="shared" si="1"/>
        <v>474.6</v>
      </c>
      <c r="DV4" s="28">
        <f t="shared" si="1"/>
        <v>0</v>
      </c>
      <c r="DW4" s="28">
        <f t="shared" si="1"/>
        <v>0</v>
      </c>
      <c r="DX4" s="28">
        <f t="shared" si="1"/>
        <v>0</v>
      </c>
      <c r="DY4" s="28">
        <f t="shared" si="1"/>
        <v>0</v>
      </c>
      <c r="DZ4" s="28">
        <f t="shared" si="1"/>
        <v>0</v>
      </c>
      <c r="EA4" s="28">
        <f t="shared" si="1"/>
        <v>0</v>
      </c>
      <c r="EB4" s="28">
        <f t="shared" si="1"/>
        <v>0</v>
      </c>
      <c r="EC4" s="28">
        <f t="shared" ref="EC4:GO4" si="2">EC5+EC6+EC7+EC9+EC8</f>
        <v>0</v>
      </c>
      <c r="ED4" s="28">
        <f t="shared" si="2"/>
        <v>0</v>
      </c>
      <c r="EE4" s="28">
        <f t="shared" si="2"/>
        <v>1848204.7999999998</v>
      </c>
      <c r="EF4" s="28">
        <f t="shared" si="2"/>
        <v>1163523</v>
      </c>
      <c r="EG4" s="28">
        <f t="shared" si="2"/>
        <v>307997.40000000002</v>
      </c>
      <c r="EH4" s="28">
        <f t="shared" si="2"/>
        <v>90320.7</v>
      </c>
      <c r="EI4" s="28">
        <f t="shared" si="2"/>
        <v>24970.9</v>
      </c>
      <c r="EJ4" s="28">
        <f t="shared" si="2"/>
        <v>459.5</v>
      </c>
      <c r="EK4" s="28">
        <f t="shared" si="2"/>
        <v>17119.5</v>
      </c>
      <c r="EL4" s="28">
        <f t="shared" si="2"/>
        <v>250</v>
      </c>
      <c r="EM4" s="28">
        <f t="shared" si="2"/>
        <v>521.9</v>
      </c>
      <c r="EN4" s="28">
        <f t="shared" si="2"/>
        <v>0</v>
      </c>
      <c r="EO4" s="28">
        <f t="shared" si="2"/>
        <v>6948</v>
      </c>
      <c r="EP4" s="28">
        <f t="shared" si="2"/>
        <v>2500</v>
      </c>
      <c r="EQ4" s="28">
        <f t="shared" si="2"/>
        <v>1520</v>
      </c>
      <c r="ER4" s="28">
        <f t="shared" si="2"/>
        <v>195373</v>
      </c>
      <c r="ES4" s="28">
        <f t="shared" si="2"/>
        <v>0</v>
      </c>
      <c r="ET4" s="28">
        <f t="shared" si="2"/>
        <v>395</v>
      </c>
      <c r="EU4" s="28">
        <f t="shared" si="2"/>
        <v>0</v>
      </c>
      <c r="EV4" s="28">
        <f t="shared" si="2"/>
        <v>0</v>
      </c>
      <c r="EW4" s="28">
        <f t="shared" si="2"/>
        <v>4500</v>
      </c>
      <c r="EX4" s="28">
        <f t="shared" si="2"/>
        <v>3940</v>
      </c>
      <c r="EY4" s="28">
        <f t="shared" si="2"/>
        <v>300</v>
      </c>
      <c r="EZ4" s="28">
        <f t="shared" si="2"/>
        <v>0</v>
      </c>
      <c r="FA4" s="28">
        <f t="shared" si="2"/>
        <v>1667</v>
      </c>
      <c r="FB4" s="28">
        <f t="shared" si="2"/>
        <v>13943.9</v>
      </c>
      <c r="FC4" s="118"/>
      <c r="FD4" s="28">
        <f t="shared" si="2"/>
        <v>3910</v>
      </c>
      <c r="FE4" s="28">
        <f t="shared" si="2"/>
        <v>0</v>
      </c>
      <c r="FF4" s="28">
        <f t="shared" si="2"/>
        <v>766.6</v>
      </c>
      <c r="FG4" s="28">
        <f t="shared" si="2"/>
        <v>0</v>
      </c>
      <c r="FH4" s="28">
        <f t="shared" si="2"/>
        <v>6500</v>
      </c>
      <c r="FI4" s="28">
        <f t="shared" si="2"/>
        <v>0</v>
      </c>
      <c r="FJ4" s="28">
        <f t="shared" si="2"/>
        <v>0</v>
      </c>
      <c r="FK4" s="28">
        <f t="shared" si="2"/>
        <v>0</v>
      </c>
      <c r="FL4" s="28">
        <f t="shared" si="2"/>
        <v>0</v>
      </c>
      <c r="FM4" s="28">
        <f t="shared" si="2"/>
        <v>474.6</v>
      </c>
      <c r="FN4" s="28">
        <f t="shared" si="2"/>
        <v>0</v>
      </c>
      <c r="FO4" s="28">
        <f t="shared" si="2"/>
        <v>0</v>
      </c>
      <c r="FP4" s="28">
        <f t="shared" si="2"/>
        <v>0</v>
      </c>
      <c r="FQ4" s="28">
        <f t="shared" si="2"/>
        <v>0</v>
      </c>
      <c r="FR4" s="28">
        <f t="shared" si="2"/>
        <v>0</v>
      </c>
      <c r="FS4" s="28">
        <f t="shared" si="2"/>
        <v>0</v>
      </c>
      <c r="FT4" s="28">
        <f t="shared" si="2"/>
        <v>0</v>
      </c>
      <c r="FU4" s="28">
        <f t="shared" si="2"/>
        <v>0</v>
      </c>
      <c r="FV4" s="28">
        <f t="shared" si="2"/>
        <v>0</v>
      </c>
      <c r="FW4" s="28">
        <f t="shared" si="2"/>
        <v>1799821.5999999999</v>
      </c>
      <c r="FX4" s="28">
        <f t="shared" si="2"/>
        <v>1109280.7</v>
      </c>
      <c r="FY4" s="28">
        <f t="shared" si="2"/>
        <v>312391.7</v>
      </c>
      <c r="FZ4" s="28">
        <f t="shared" si="2"/>
        <v>91785.5</v>
      </c>
      <c r="GA4" s="28">
        <f t="shared" si="2"/>
        <v>24970.9</v>
      </c>
      <c r="GB4" s="28">
        <f t="shared" si="2"/>
        <v>459.5</v>
      </c>
      <c r="GC4" s="28">
        <f t="shared" si="2"/>
        <v>17119.5</v>
      </c>
      <c r="GD4" s="28">
        <f t="shared" si="2"/>
        <v>250</v>
      </c>
      <c r="GE4" s="28">
        <f t="shared" si="2"/>
        <v>521.9</v>
      </c>
      <c r="GF4" s="28">
        <f t="shared" si="2"/>
        <v>0</v>
      </c>
      <c r="GG4" s="28">
        <f t="shared" si="2"/>
        <v>6948</v>
      </c>
      <c r="GH4" s="28">
        <f t="shared" si="2"/>
        <v>2500</v>
      </c>
      <c r="GI4" s="28">
        <f t="shared" si="2"/>
        <v>1520</v>
      </c>
      <c r="GJ4" s="28">
        <f t="shared" si="2"/>
        <v>195373</v>
      </c>
      <c r="GK4" s="28">
        <f t="shared" si="2"/>
        <v>0</v>
      </c>
      <c r="GL4" s="28">
        <f t="shared" si="2"/>
        <v>395</v>
      </c>
      <c r="GM4" s="28">
        <f t="shared" si="2"/>
        <v>0</v>
      </c>
      <c r="GN4" s="28">
        <f t="shared" si="2"/>
        <v>0</v>
      </c>
      <c r="GO4" s="28">
        <f t="shared" si="2"/>
        <v>4500</v>
      </c>
      <c r="GP4" s="28">
        <f t="shared" ref="GP4:HN4" si="3">GP5+GP6+GP7+GP9+GP8</f>
        <v>3940</v>
      </c>
      <c r="GQ4" s="28">
        <f t="shared" si="3"/>
        <v>300</v>
      </c>
      <c r="GR4" s="28">
        <f t="shared" si="3"/>
        <v>0</v>
      </c>
      <c r="GS4" s="28">
        <f t="shared" si="3"/>
        <v>1667</v>
      </c>
      <c r="GT4" s="28">
        <f t="shared" si="3"/>
        <v>13943.9</v>
      </c>
      <c r="GU4" s="118"/>
      <c r="GV4" s="28">
        <f t="shared" si="3"/>
        <v>3910</v>
      </c>
      <c r="GW4" s="28">
        <f t="shared" si="3"/>
        <v>0</v>
      </c>
      <c r="GX4" s="28">
        <f t="shared" si="3"/>
        <v>766.6</v>
      </c>
      <c r="GY4" s="28">
        <f t="shared" si="3"/>
        <v>0</v>
      </c>
      <c r="GZ4" s="28">
        <f t="shared" si="3"/>
        <v>6500</v>
      </c>
      <c r="HA4" s="28">
        <f t="shared" si="3"/>
        <v>0</v>
      </c>
      <c r="HB4" s="28">
        <f t="shared" si="3"/>
        <v>0</v>
      </c>
      <c r="HC4" s="28">
        <f t="shared" si="3"/>
        <v>0</v>
      </c>
      <c r="HD4" s="28">
        <f t="shared" si="3"/>
        <v>0</v>
      </c>
      <c r="HE4" s="28">
        <f t="shared" si="3"/>
        <v>474.6</v>
      </c>
      <c r="HF4" s="28">
        <f t="shared" si="3"/>
        <v>0</v>
      </c>
      <c r="HG4" s="28">
        <f t="shared" si="3"/>
        <v>0</v>
      </c>
      <c r="HH4" s="28">
        <f t="shared" si="3"/>
        <v>0</v>
      </c>
      <c r="HI4" s="28">
        <f t="shared" si="3"/>
        <v>0</v>
      </c>
      <c r="HJ4" s="28">
        <f t="shared" si="3"/>
        <v>0</v>
      </c>
      <c r="HK4" s="28">
        <f t="shared" si="3"/>
        <v>0</v>
      </c>
      <c r="HL4" s="28">
        <f t="shared" si="3"/>
        <v>0</v>
      </c>
      <c r="HM4" s="28">
        <f t="shared" si="3"/>
        <v>0</v>
      </c>
      <c r="HN4" s="28">
        <f t="shared" si="3"/>
        <v>0</v>
      </c>
    </row>
    <row r="5" spans="1:222" ht="57" customHeight="1" x14ac:dyDescent="0.25">
      <c r="A5" s="34"/>
      <c r="B5" s="5">
        <v>11001</v>
      </c>
      <c r="C5" s="88" t="s">
        <v>83</v>
      </c>
      <c r="D5" s="80">
        <f>SUM(E5:AU5)</f>
        <v>1466113.7999999998</v>
      </c>
      <c r="E5" s="4">
        <v>959029.3</v>
      </c>
      <c r="F5" s="4">
        <v>226077.7</v>
      </c>
      <c r="G5" s="4">
        <v>81834.5</v>
      </c>
      <c r="H5" s="4">
        <v>16740.599999999999</v>
      </c>
      <c r="I5" s="4">
        <v>703.8</v>
      </c>
      <c r="J5" s="4">
        <v>13180.1</v>
      </c>
      <c r="K5" s="4">
        <v>245.9</v>
      </c>
      <c r="L5" s="4">
        <v>351</v>
      </c>
      <c r="M5" s="7"/>
      <c r="N5" s="4"/>
      <c r="O5" s="4"/>
      <c r="P5" s="4">
        <v>647</v>
      </c>
      <c r="Q5" s="4">
        <v>126330</v>
      </c>
      <c r="R5" s="7"/>
      <c r="S5" s="4">
        <v>100</v>
      </c>
      <c r="T5" s="4"/>
      <c r="U5" s="4"/>
      <c r="V5" s="4">
        <v>3135.4</v>
      </c>
      <c r="W5" s="4">
        <v>400</v>
      </c>
      <c r="X5" s="4">
        <v>282</v>
      </c>
      <c r="Y5" s="4"/>
      <c r="Z5" s="4">
        <v>391.4</v>
      </c>
      <c r="AA5" s="4">
        <v>11049.8</v>
      </c>
      <c r="AB5" s="4">
        <v>4702.3999999999996</v>
      </c>
      <c r="AC5" s="4">
        <v>1561.5</v>
      </c>
      <c r="AD5" s="4">
        <v>514.70000000000005</v>
      </c>
      <c r="AE5" s="4">
        <v>156.4</v>
      </c>
      <c r="AF5" s="4">
        <v>5311.6</v>
      </c>
      <c r="AG5" s="4"/>
      <c r="AH5" s="4"/>
      <c r="AI5" s="7"/>
      <c r="AJ5" s="4"/>
      <c r="AK5" s="7">
        <v>12900</v>
      </c>
      <c r="AL5" s="4">
        <v>468.7</v>
      </c>
      <c r="AM5" s="7"/>
      <c r="AN5" s="4"/>
      <c r="AO5" s="4"/>
      <c r="AP5" s="4"/>
      <c r="AQ5" s="4"/>
      <c r="AR5" s="4"/>
      <c r="AS5" s="4"/>
      <c r="AT5" s="4"/>
      <c r="AU5" s="4"/>
      <c r="AV5" s="28">
        <f>SUM(AW5:CL5)</f>
        <v>1685260.5000000002</v>
      </c>
      <c r="AW5" s="4">
        <v>1028985.8</v>
      </c>
      <c r="AX5" s="4">
        <v>290034.40000000002</v>
      </c>
      <c r="AY5" s="4">
        <v>83191.600000000006</v>
      </c>
      <c r="AZ5" s="4">
        <v>25001.200000000001</v>
      </c>
      <c r="BA5" s="4">
        <v>459.5</v>
      </c>
      <c r="BB5" s="4">
        <v>17068.8</v>
      </c>
      <c r="BC5" s="4">
        <v>250</v>
      </c>
      <c r="BD5" s="4">
        <v>521.9</v>
      </c>
      <c r="BE5" s="7">
        <v>303.8</v>
      </c>
      <c r="BF5" s="4">
        <v>6900</v>
      </c>
      <c r="BG5" s="4"/>
      <c r="BH5" s="4">
        <v>1520</v>
      </c>
      <c r="BI5" s="4">
        <v>195373</v>
      </c>
      <c r="BJ5" s="7"/>
      <c r="BK5" s="4">
        <v>395</v>
      </c>
      <c r="BL5" s="4"/>
      <c r="BM5" s="4"/>
      <c r="BN5" s="4">
        <v>4500</v>
      </c>
      <c r="BO5" s="4">
        <v>3940</v>
      </c>
      <c r="BP5" s="4">
        <v>300</v>
      </c>
      <c r="BQ5" s="4"/>
      <c r="BR5" s="4">
        <v>1667</v>
      </c>
      <c r="BS5" s="4">
        <v>13943.9</v>
      </c>
      <c r="BT5" s="4">
        <v>3910</v>
      </c>
      <c r="BU5" s="4"/>
      <c r="BV5" s="4">
        <v>766.6</v>
      </c>
      <c r="BW5" s="4"/>
      <c r="BX5" s="4">
        <v>5747.9</v>
      </c>
      <c r="BY5" s="4"/>
      <c r="BZ5" s="4"/>
      <c r="CA5" s="7"/>
      <c r="CB5" s="4"/>
      <c r="CC5" s="4">
        <v>480.1</v>
      </c>
      <c r="CD5" s="7"/>
      <c r="CE5" s="4"/>
      <c r="CF5" s="4"/>
      <c r="CG5" s="4"/>
      <c r="CH5" s="4"/>
      <c r="CI5" s="4"/>
      <c r="CJ5" s="4"/>
      <c r="CK5" s="4"/>
      <c r="CL5" s="4"/>
      <c r="CM5" s="28">
        <f>SUM(CN5:ED5)</f>
        <v>1713881.4</v>
      </c>
      <c r="CN5" s="4">
        <v>1046309.9</v>
      </c>
      <c r="CO5" s="4">
        <v>294616.59999999998</v>
      </c>
      <c r="CP5" s="4">
        <v>86591.2</v>
      </c>
      <c r="CQ5" s="4">
        <v>24970.9</v>
      </c>
      <c r="CR5" s="4">
        <v>459.5</v>
      </c>
      <c r="CS5" s="4">
        <v>17119.5</v>
      </c>
      <c r="CT5" s="4">
        <v>250</v>
      </c>
      <c r="CU5" s="4">
        <v>521.9</v>
      </c>
      <c r="CV5" s="7"/>
      <c r="CW5" s="4">
        <v>6948</v>
      </c>
      <c r="CX5" s="4">
        <v>2500</v>
      </c>
      <c r="CY5" s="4">
        <v>1520</v>
      </c>
      <c r="CZ5" s="4">
        <v>195373</v>
      </c>
      <c r="DA5" s="7"/>
      <c r="DB5" s="4">
        <v>395</v>
      </c>
      <c r="DC5" s="4"/>
      <c r="DD5" s="4"/>
      <c r="DE5" s="4">
        <v>4500</v>
      </c>
      <c r="DF5" s="4">
        <v>3940</v>
      </c>
      <c r="DG5" s="4">
        <v>300</v>
      </c>
      <c r="DH5" s="4"/>
      <c r="DI5" s="4">
        <v>1667</v>
      </c>
      <c r="DJ5" s="4">
        <v>13943.9</v>
      </c>
      <c r="DK5" s="7">
        <v>303.8</v>
      </c>
      <c r="DL5" s="4">
        <v>3910</v>
      </c>
      <c r="DM5" s="4"/>
      <c r="DN5" s="4">
        <v>766.6</v>
      </c>
      <c r="DO5" s="4"/>
      <c r="DP5" s="4">
        <v>6500</v>
      </c>
      <c r="DQ5" s="4"/>
      <c r="DR5" s="4"/>
      <c r="DS5" s="7"/>
      <c r="DT5" s="4"/>
      <c r="DU5" s="4">
        <v>474.6</v>
      </c>
      <c r="DV5" s="7"/>
      <c r="DW5" s="4"/>
      <c r="DX5" s="4"/>
      <c r="DY5" s="4"/>
      <c r="DZ5" s="4"/>
      <c r="EA5" s="4"/>
      <c r="EB5" s="4"/>
      <c r="EC5" s="4"/>
      <c r="ED5" s="4"/>
      <c r="EE5" s="28">
        <f>SUM(EF5:FV5)</f>
        <v>1732871.5999999999</v>
      </c>
      <c r="EF5" s="4">
        <v>1060091.5</v>
      </c>
      <c r="EG5" s="4">
        <v>298523</v>
      </c>
      <c r="EH5" s="4">
        <v>87893.4</v>
      </c>
      <c r="EI5" s="4">
        <v>24970.9</v>
      </c>
      <c r="EJ5" s="4">
        <v>459.5</v>
      </c>
      <c r="EK5" s="4">
        <v>17119.5</v>
      </c>
      <c r="EL5" s="4">
        <v>250</v>
      </c>
      <c r="EM5" s="4">
        <v>521.9</v>
      </c>
      <c r="EN5" s="7"/>
      <c r="EO5" s="4">
        <v>6948</v>
      </c>
      <c r="EP5" s="4">
        <v>2500</v>
      </c>
      <c r="EQ5" s="4">
        <v>1520</v>
      </c>
      <c r="ER5" s="4">
        <v>195373</v>
      </c>
      <c r="ES5" s="7"/>
      <c r="ET5" s="4">
        <v>395</v>
      </c>
      <c r="EU5" s="4"/>
      <c r="EV5" s="4"/>
      <c r="EW5" s="4">
        <v>4500</v>
      </c>
      <c r="EX5" s="4">
        <v>3940</v>
      </c>
      <c r="EY5" s="4">
        <v>300</v>
      </c>
      <c r="EZ5" s="4"/>
      <c r="FA5" s="4">
        <v>1667</v>
      </c>
      <c r="FB5" s="4">
        <v>13943.9</v>
      </c>
      <c r="FC5" s="7">
        <v>303.8</v>
      </c>
      <c r="FD5" s="4">
        <v>3910</v>
      </c>
      <c r="FE5" s="4"/>
      <c r="FF5" s="4">
        <v>766.6</v>
      </c>
      <c r="FG5" s="4"/>
      <c r="FH5" s="4">
        <v>6500</v>
      </c>
      <c r="FI5" s="4"/>
      <c r="FJ5" s="4"/>
      <c r="FK5" s="7"/>
      <c r="FL5" s="4"/>
      <c r="FM5" s="4">
        <v>474.6</v>
      </c>
      <c r="FN5" s="7"/>
      <c r="FO5" s="4"/>
      <c r="FP5" s="4"/>
      <c r="FQ5" s="4"/>
      <c r="FR5" s="4"/>
      <c r="FS5" s="4"/>
      <c r="FT5" s="4"/>
      <c r="FU5" s="4"/>
      <c r="FV5" s="4"/>
      <c r="FW5" s="28">
        <f>SUM(FX5:HN5)</f>
        <v>1753472.4</v>
      </c>
      <c r="FX5" s="4">
        <v>1075073.8999999999</v>
      </c>
      <c r="FY5" s="4">
        <v>302736.8</v>
      </c>
      <c r="FZ5" s="4">
        <v>89298</v>
      </c>
      <c r="GA5" s="4">
        <v>24970.9</v>
      </c>
      <c r="GB5" s="4">
        <v>459.5</v>
      </c>
      <c r="GC5" s="4">
        <v>17119.5</v>
      </c>
      <c r="GD5" s="4">
        <v>250</v>
      </c>
      <c r="GE5" s="4">
        <v>521.9</v>
      </c>
      <c r="GF5" s="7"/>
      <c r="GG5" s="4">
        <v>6948</v>
      </c>
      <c r="GH5" s="4">
        <v>2500</v>
      </c>
      <c r="GI5" s="4">
        <v>1520</v>
      </c>
      <c r="GJ5" s="4">
        <v>195373</v>
      </c>
      <c r="GK5" s="7"/>
      <c r="GL5" s="4">
        <v>395</v>
      </c>
      <c r="GM5" s="4"/>
      <c r="GN5" s="4"/>
      <c r="GO5" s="4">
        <v>4500</v>
      </c>
      <c r="GP5" s="4">
        <v>3940</v>
      </c>
      <c r="GQ5" s="4">
        <v>300</v>
      </c>
      <c r="GR5" s="4"/>
      <c r="GS5" s="4">
        <v>1667</v>
      </c>
      <c r="GT5" s="4">
        <v>13943.9</v>
      </c>
      <c r="GU5" s="7">
        <v>303.8</v>
      </c>
      <c r="GV5" s="4">
        <v>3910</v>
      </c>
      <c r="GW5" s="4"/>
      <c r="GX5" s="4">
        <v>766.6</v>
      </c>
      <c r="GY5" s="4"/>
      <c r="GZ5" s="4">
        <v>6500</v>
      </c>
      <c r="HA5" s="4"/>
      <c r="HB5" s="4"/>
      <c r="HC5" s="7"/>
      <c r="HD5" s="4"/>
      <c r="HE5" s="4">
        <v>474.6</v>
      </c>
      <c r="HF5" s="7"/>
      <c r="HG5" s="4"/>
      <c r="HH5" s="4"/>
      <c r="HI5" s="4"/>
      <c r="HJ5" s="4"/>
      <c r="HK5" s="4"/>
      <c r="HL5" s="4"/>
      <c r="HM5" s="4"/>
      <c r="HN5" s="4"/>
    </row>
    <row r="6" spans="1:222" ht="38.25" customHeight="1" x14ac:dyDescent="0.25">
      <c r="A6" s="113"/>
      <c r="B6" s="5">
        <v>11003</v>
      </c>
      <c r="C6" s="87" t="s">
        <v>70</v>
      </c>
      <c r="D6" s="80">
        <f t="shared" ref="D6" si="4">SUM(E6:AU6)</f>
        <v>39133</v>
      </c>
      <c r="E6" s="4">
        <v>30211</v>
      </c>
      <c r="F6" s="4">
        <v>6038.1</v>
      </c>
      <c r="G6" s="4">
        <v>2290.9</v>
      </c>
      <c r="H6" s="4"/>
      <c r="I6" s="4"/>
      <c r="J6" s="4"/>
      <c r="K6" s="4"/>
      <c r="L6" s="4"/>
      <c r="M6" s="7"/>
      <c r="N6" s="4"/>
      <c r="O6" s="4"/>
      <c r="P6" s="4"/>
      <c r="Q6" s="4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7"/>
      <c r="AJ6" s="4"/>
      <c r="AK6" s="7">
        <v>593</v>
      </c>
      <c r="AL6" s="4"/>
      <c r="AM6" s="7"/>
      <c r="AN6" s="4"/>
      <c r="AO6" s="4"/>
      <c r="AP6" s="4"/>
      <c r="AQ6" s="4"/>
      <c r="AR6" s="4"/>
      <c r="AS6" s="4"/>
      <c r="AT6" s="4"/>
      <c r="AU6" s="4"/>
      <c r="AV6" s="28">
        <f t="shared" ref="AV6" si="5">SUM(AW6:CL6)</f>
        <v>41648.000000000007</v>
      </c>
      <c r="AW6" s="4">
        <v>32392.9</v>
      </c>
      <c r="AX6" s="4">
        <v>6972.8</v>
      </c>
      <c r="AY6" s="4">
        <v>2282.3000000000002</v>
      </c>
      <c r="AZ6" s="4"/>
      <c r="BA6" s="4"/>
      <c r="BB6" s="4"/>
      <c r="BC6" s="4"/>
      <c r="BD6" s="4"/>
      <c r="BE6" s="7"/>
      <c r="BF6" s="4"/>
      <c r="BG6" s="4"/>
      <c r="BH6" s="4"/>
      <c r="BI6" s="4"/>
      <c r="BJ6" s="7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7"/>
      <c r="CB6" s="4"/>
      <c r="CC6" s="4"/>
      <c r="CD6" s="7"/>
      <c r="CE6" s="4"/>
      <c r="CF6" s="4"/>
      <c r="CG6" s="4"/>
      <c r="CH6" s="4"/>
      <c r="CI6" s="4"/>
      <c r="CJ6" s="4"/>
      <c r="CK6" s="4"/>
      <c r="CL6" s="4"/>
      <c r="CM6" s="28">
        <f t="shared" ref="CM6" si="6">SUM(CN6:ED6)</f>
        <v>44936.799999999996</v>
      </c>
      <c r="CN6" s="4">
        <v>33179.599999999999</v>
      </c>
      <c r="CO6" s="4">
        <v>9366</v>
      </c>
      <c r="CP6" s="4">
        <v>2391.1999999999998</v>
      </c>
      <c r="CQ6" s="4"/>
      <c r="CR6" s="4"/>
      <c r="CS6" s="4"/>
      <c r="CT6" s="4"/>
      <c r="CU6" s="4"/>
      <c r="CV6" s="7"/>
      <c r="CW6" s="4"/>
      <c r="CX6" s="4"/>
      <c r="CY6" s="4"/>
      <c r="CZ6" s="4"/>
      <c r="DA6" s="7"/>
      <c r="DB6" s="4"/>
      <c r="DC6" s="4"/>
      <c r="DD6" s="4"/>
      <c r="DE6" s="4"/>
      <c r="DF6" s="4"/>
      <c r="DG6" s="4"/>
      <c r="DH6" s="4"/>
      <c r="DI6" s="4"/>
      <c r="DJ6" s="4"/>
      <c r="DK6" s="7"/>
      <c r="DL6" s="4"/>
      <c r="DM6" s="4"/>
      <c r="DN6" s="4"/>
      <c r="DO6" s="4"/>
      <c r="DP6" s="4"/>
      <c r="DQ6" s="4"/>
      <c r="DR6" s="4"/>
      <c r="DS6" s="7"/>
      <c r="DT6" s="4"/>
      <c r="DU6" s="4"/>
      <c r="DV6" s="7"/>
      <c r="DW6" s="4"/>
      <c r="DX6" s="4"/>
      <c r="DY6" s="4"/>
      <c r="DZ6" s="4"/>
      <c r="EA6" s="4"/>
      <c r="EB6" s="4"/>
      <c r="EC6" s="4"/>
      <c r="ED6" s="4"/>
      <c r="EE6" s="28">
        <f t="shared" ref="EE6" si="7">SUM(EF6:FV6)</f>
        <v>45466.500000000007</v>
      </c>
      <c r="EF6" s="4">
        <v>33564.800000000003</v>
      </c>
      <c r="EG6" s="4">
        <v>9474.4</v>
      </c>
      <c r="EH6" s="4">
        <v>2427.3000000000002</v>
      </c>
      <c r="EI6" s="4"/>
      <c r="EJ6" s="4"/>
      <c r="EK6" s="4"/>
      <c r="EL6" s="4"/>
      <c r="EM6" s="4"/>
      <c r="EN6" s="7"/>
      <c r="EO6" s="4"/>
      <c r="EP6" s="4"/>
      <c r="EQ6" s="4"/>
      <c r="ER6" s="4"/>
      <c r="ES6" s="7"/>
      <c r="ET6" s="4"/>
      <c r="EU6" s="4"/>
      <c r="EV6" s="4"/>
      <c r="EW6" s="4"/>
      <c r="EX6" s="4"/>
      <c r="EY6" s="4"/>
      <c r="EZ6" s="4"/>
      <c r="FA6" s="4"/>
      <c r="FB6" s="4"/>
      <c r="FC6" s="7"/>
      <c r="FD6" s="4"/>
      <c r="FE6" s="4"/>
      <c r="FF6" s="4"/>
      <c r="FG6" s="4"/>
      <c r="FH6" s="4"/>
      <c r="FI6" s="4"/>
      <c r="FJ6" s="4"/>
      <c r="FK6" s="7"/>
      <c r="FL6" s="4"/>
      <c r="FM6" s="4"/>
      <c r="FN6" s="7"/>
      <c r="FO6" s="4"/>
      <c r="FP6" s="4"/>
      <c r="FQ6" s="4"/>
      <c r="FR6" s="4"/>
      <c r="FS6" s="4"/>
      <c r="FT6" s="4"/>
      <c r="FU6" s="4"/>
      <c r="FV6" s="4"/>
      <c r="FW6" s="28">
        <f>SUM(FX6:HN6)</f>
        <v>46349.200000000004</v>
      </c>
      <c r="FX6" s="4">
        <v>34206.800000000003</v>
      </c>
      <c r="FY6" s="4">
        <v>9654.9</v>
      </c>
      <c r="FZ6" s="4">
        <v>2487.5</v>
      </c>
      <c r="GA6" s="4"/>
      <c r="GB6" s="4"/>
      <c r="GC6" s="4"/>
      <c r="GD6" s="4"/>
      <c r="GE6" s="4"/>
      <c r="GF6" s="7"/>
      <c r="GG6" s="4"/>
      <c r="GH6" s="4"/>
      <c r="GI6" s="4"/>
      <c r="GJ6" s="4"/>
      <c r="GK6" s="7"/>
      <c r="GL6" s="4"/>
      <c r="GM6" s="4"/>
      <c r="GN6" s="4"/>
      <c r="GO6" s="4"/>
      <c r="GP6" s="4"/>
      <c r="GQ6" s="4"/>
      <c r="GR6" s="4"/>
      <c r="GS6" s="4"/>
      <c r="GT6" s="4"/>
      <c r="GU6" s="7"/>
      <c r="GV6" s="4"/>
      <c r="GW6" s="4"/>
      <c r="GX6" s="4"/>
      <c r="GY6" s="4"/>
      <c r="GZ6" s="4"/>
      <c r="HA6" s="4"/>
      <c r="HB6" s="4"/>
      <c r="HC6" s="7"/>
      <c r="HD6" s="4"/>
      <c r="HE6" s="4"/>
      <c r="HF6" s="7"/>
      <c r="HG6" s="4"/>
      <c r="HH6" s="4"/>
      <c r="HI6" s="4"/>
      <c r="HJ6" s="4"/>
      <c r="HK6" s="4"/>
      <c r="HL6" s="4"/>
      <c r="HM6" s="4"/>
      <c r="HN6" s="4"/>
    </row>
    <row r="7" spans="1:222" ht="42" customHeight="1" x14ac:dyDescent="0.25">
      <c r="A7" s="112"/>
      <c r="B7" s="5">
        <v>11007</v>
      </c>
      <c r="C7" s="86" t="s">
        <v>92</v>
      </c>
      <c r="D7" s="80">
        <f>SUM(E7:AU7)</f>
        <v>52864.800000000003</v>
      </c>
      <c r="E7" s="10">
        <v>49593.9</v>
      </c>
      <c r="F7" s="4"/>
      <c r="G7" s="4"/>
      <c r="H7" s="4"/>
      <c r="I7" s="4"/>
      <c r="J7" s="4"/>
      <c r="K7" s="4"/>
      <c r="L7" s="4"/>
      <c r="M7" s="7"/>
      <c r="N7" s="4"/>
      <c r="O7" s="4"/>
      <c r="P7" s="4"/>
      <c r="Q7" s="4"/>
      <c r="R7" s="7"/>
      <c r="S7" s="4"/>
      <c r="T7" s="4"/>
      <c r="U7" s="4"/>
      <c r="V7" s="4">
        <v>3270.9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7"/>
      <c r="AJ7" s="4"/>
      <c r="AK7" s="7"/>
      <c r="AL7" s="4"/>
      <c r="AM7" s="7"/>
      <c r="AN7" s="4"/>
      <c r="AO7" s="4"/>
      <c r="AP7" s="4"/>
      <c r="AQ7" s="4"/>
      <c r="AR7" s="4"/>
      <c r="AS7" s="4"/>
      <c r="AT7" s="4"/>
      <c r="AU7" s="4"/>
      <c r="AV7" s="28">
        <f>SUM(AW7:CL7)</f>
        <v>74692</v>
      </c>
      <c r="AW7" s="4">
        <v>69219.5</v>
      </c>
      <c r="AX7" s="4"/>
      <c r="AY7" s="4"/>
      <c r="AZ7" s="4"/>
      <c r="BA7" s="4"/>
      <c r="BB7" s="4"/>
      <c r="BC7" s="4"/>
      <c r="BD7" s="4"/>
      <c r="BE7" s="7"/>
      <c r="BF7" s="4"/>
      <c r="BG7" s="4"/>
      <c r="BH7" s="4"/>
      <c r="BI7" s="4"/>
      <c r="BJ7" s="7"/>
      <c r="BK7" s="4"/>
      <c r="BL7" s="4"/>
      <c r="BM7" s="4"/>
      <c r="BN7" s="4">
        <v>5472.5</v>
      </c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7"/>
      <c r="CB7" s="4"/>
      <c r="CC7" s="4"/>
      <c r="CD7" s="7"/>
      <c r="CE7" s="4"/>
      <c r="CF7" s="4"/>
      <c r="CG7" s="4"/>
      <c r="CH7" s="4"/>
      <c r="CI7" s="4"/>
      <c r="CJ7" s="4"/>
      <c r="CK7" s="4"/>
      <c r="CL7" s="4"/>
      <c r="CM7" s="28">
        <f>SUM(CN7:ED7)</f>
        <v>69866.7</v>
      </c>
      <c r="CN7" s="4">
        <v>69866.7</v>
      </c>
      <c r="CO7" s="4"/>
      <c r="CP7" s="4"/>
      <c r="CQ7" s="4"/>
      <c r="CR7" s="4"/>
      <c r="CS7" s="4"/>
      <c r="CT7" s="4"/>
      <c r="CU7" s="4"/>
      <c r="CV7" s="7"/>
      <c r="CW7" s="4"/>
      <c r="CX7" s="4"/>
      <c r="CY7" s="4"/>
      <c r="CZ7" s="4"/>
      <c r="DA7" s="7"/>
      <c r="DB7" s="4"/>
      <c r="DC7" s="4"/>
      <c r="DD7" s="4"/>
      <c r="DE7" s="4"/>
      <c r="DF7" s="4"/>
      <c r="DG7" s="4"/>
      <c r="DH7" s="4"/>
      <c r="DI7" s="4"/>
      <c r="DJ7" s="4"/>
      <c r="DK7" s="7"/>
      <c r="DL7" s="4"/>
      <c r="DM7" s="4"/>
      <c r="DN7" s="4"/>
      <c r="DO7" s="4"/>
      <c r="DP7" s="4"/>
      <c r="DQ7" s="4"/>
      <c r="DR7" s="4"/>
      <c r="DS7" s="7"/>
      <c r="DT7" s="4"/>
      <c r="DU7" s="4"/>
      <c r="DV7" s="7"/>
      <c r="DW7" s="4"/>
      <c r="DX7" s="4"/>
      <c r="DY7" s="4"/>
      <c r="DZ7" s="4"/>
      <c r="EA7" s="4"/>
      <c r="EB7" s="4"/>
      <c r="EC7" s="4"/>
      <c r="ED7" s="4"/>
      <c r="EE7" s="28">
        <f>SUM(EF7:FV7)</f>
        <v>69866.7</v>
      </c>
      <c r="EF7" s="4">
        <v>69866.7</v>
      </c>
      <c r="EG7" s="4"/>
      <c r="EH7" s="4"/>
      <c r="EI7" s="4"/>
      <c r="EJ7" s="4"/>
      <c r="EK7" s="4"/>
      <c r="EL7" s="4"/>
      <c r="EM7" s="4"/>
      <c r="EN7" s="7"/>
      <c r="EO7" s="4"/>
      <c r="EP7" s="4"/>
      <c r="EQ7" s="4"/>
      <c r="ER7" s="4"/>
      <c r="ES7" s="7"/>
      <c r="ET7" s="4"/>
      <c r="EU7" s="4"/>
      <c r="EV7" s="4"/>
      <c r="EW7" s="4"/>
      <c r="EX7" s="4"/>
      <c r="EY7" s="4"/>
      <c r="EZ7" s="4"/>
      <c r="FA7" s="4"/>
      <c r="FB7" s="4"/>
      <c r="FC7" s="7"/>
      <c r="FD7" s="4"/>
      <c r="FE7" s="4"/>
      <c r="FF7" s="4"/>
      <c r="FG7" s="4"/>
      <c r="FH7" s="4"/>
      <c r="FI7" s="4"/>
      <c r="FJ7" s="4"/>
      <c r="FK7" s="7"/>
      <c r="FL7" s="4"/>
      <c r="FM7" s="4"/>
      <c r="FN7" s="7"/>
      <c r="FO7" s="4"/>
      <c r="FP7" s="4"/>
      <c r="FQ7" s="4"/>
      <c r="FR7" s="4"/>
      <c r="FS7" s="4"/>
      <c r="FT7" s="4"/>
      <c r="FU7" s="4"/>
      <c r="FV7" s="4"/>
      <c r="FW7" s="28">
        <f>SUM(FX7:HN7)</f>
        <v>0</v>
      </c>
      <c r="FX7" s="4"/>
      <c r="FY7" s="4"/>
      <c r="FZ7" s="4"/>
      <c r="GA7" s="4"/>
      <c r="GB7" s="4"/>
      <c r="GC7" s="4"/>
      <c r="GD7" s="4"/>
      <c r="GE7" s="4"/>
      <c r="GF7" s="7"/>
      <c r="GG7" s="4"/>
      <c r="GH7" s="4"/>
      <c r="GI7" s="4"/>
      <c r="GJ7" s="4"/>
      <c r="GK7" s="7"/>
      <c r="GL7" s="4"/>
      <c r="GM7" s="4"/>
      <c r="GN7" s="4"/>
      <c r="GO7" s="4"/>
      <c r="GP7" s="4"/>
      <c r="GQ7" s="4"/>
      <c r="GR7" s="4"/>
      <c r="GS7" s="4"/>
      <c r="GT7" s="4"/>
      <c r="GU7" s="7"/>
      <c r="GV7" s="4"/>
      <c r="GW7" s="4"/>
      <c r="GX7" s="4"/>
      <c r="GY7" s="4"/>
      <c r="GZ7" s="4"/>
      <c r="HA7" s="4"/>
      <c r="HB7" s="4"/>
      <c r="HC7" s="7"/>
      <c r="HD7" s="4"/>
      <c r="HE7" s="4"/>
      <c r="HF7" s="7"/>
      <c r="HG7" s="4"/>
      <c r="HH7" s="4"/>
      <c r="HI7" s="4"/>
      <c r="HJ7" s="4"/>
      <c r="HK7" s="4"/>
      <c r="HL7" s="4"/>
      <c r="HM7" s="4"/>
      <c r="HN7" s="4"/>
    </row>
    <row r="8" spans="1:222" ht="46.5" customHeight="1" x14ac:dyDescent="0.25">
      <c r="A8" s="113"/>
      <c r="B8" s="5">
        <v>31001</v>
      </c>
      <c r="C8" s="89" t="s">
        <v>71</v>
      </c>
      <c r="D8" s="80">
        <f t="shared" ref="D8" si="8">SUM(E8:AU8)</f>
        <v>13740.8</v>
      </c>
      <c r="E8" s="4"/>
      <c r="F8" s="4"/>
      <c r="G8" s="4"/>
      <c r="H8" s="4"/>
      <c r="I8" s="4"/>
      <c r="J8" s="4"/>
      <c r="K8" s="4"/>
      <c r="L8" s="4"/>
      <c r="M8" s="7"/>
      <c r="N8" s="4"/>
      <c r="O8" s="4"/>
      <c r="P8" s="4"/>
      <c r="Q8" s="4"/>
      <c r="R8" s="7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7"/>
      <c r="AJ8" s="4"/>
      <c r="AK8" s="7"/>
      <c r="AL8" s="4"/>
      <c r="AM8" s="7"/>
      <c r="AN8" s="4"/>
      <c r="AO8" s="4"/>
      <c r="AP8" s="4"/>
      <c r="AQ8" s="4"/>
      <c r="AR8" s="4"/>
      <c r="AS8" s="4">
        <v>13740.8</v>
      </c>
      <c r="AT8" s="4"/>
      <c r="AU8" s="4"/>
      <c r="AV8" s="28">
        <f t="shared" ref="AV8" si="9">SUM(AW8:CL8)</f>
        <v>0</v>
      </c>
      <c r="AW8" s="4"/>
      <c r="AX8" s="4"/>
      <c r="AY8" s="4"/>
      <c r="AZ8" s="4"/>
      <c r="BA8" s="4"/>
      <c r="BB8" s="4"/>
      <c r="BC8" s="4"/>
      <c r="BD8" s="4"/>
      <c r="BE8" s="7"/>
      <c r="BF8" s="4"/>
      <c r="BG8" s="4"/>
      <c r="BH8" s="4"/>
      <c r="BI8" s="4"/>
      <c r="BJ8" s="7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7"/>
      <c r="CB8" s="4"/>
      <c r="CC8" s="4"/>
      <c r="CD8" s="7"/>
      <c r="CE8" s="4"/>
      <c r="CF8" s="4"/>
      <c r="CG8" s="4"/>
      <c r="CH8" s="4"/>
      <c r="CI8" s="4"/>
      <c r="CJ8" s="4"/>
      <c r="CK8" s="4"/>
      <c r="CL8" s="4"/>
      <c r="CM8" s="28">
        <f t="shared" ref="CM8" si="10">SUM(CN8:ED8)</f>
        <v>0</v>
      </c>
      <c r="CN8" s="4"/>
      <c r="CO8" s="4"/>
      <c r="CP8" s="4"/>
      <c r="CQ8" s="4"/>
      <c r="CR8" s="4"/>
      <c r="CS8" s="4"/>
      <c r="CT8" s="4"/>
      <c r="CU8" s="4"/>
      <c r="CV8" s="7"/>
      <c r="CW8" s="4"/>
      <c r="CX8" s="4"/>
      <c r="CY8" s="4"/>
      <c r="CZ8" s="4"/>
      <c r="DA8" s="7"/>
      <c r="DB8" s="4"/>
      <c r="DC8" s="4"/>
      <c r="DD8" s="4"/>
      <c r="DE8" s="4"/>
      <c r="DF8" s="4"/>
      <c r="DG8" s="4"/>
      <c r="DH8" s="4"/>
      <c r="DI8" s="4"/>
      <c r="DJ8" s="4"/>
      <c r="DK8" s="7"/>
      <c r="DL8" s="4"/>
      <c r="DM8" s="4"/>
      <c r="DN8" s="4"/>
      <c r="DO8" s="4"/>
      <c r="DP8" s="4"/>
      <c r="DQ8" s="4"/>
      <c r="DR8" s="4"/>
      <c r="DS8" s="7"/>
      <c r="DT8" s="4"/>
      <c r="DU8" s="4"/>
      <c r="DV8" s="7"/>
      <c r="DW8" s="4"/>
      <c r="DX8" s="4"/>
      <c r="DY8" s="4"/>
      <c r="DZ8" s="4"/>
      <c r="EA8" s="4"/>
      <c r="EB8" s="4"/>
      <c r="EC8" s="4"/>
      <c r="ED8" s="4"/>
      <c r="EE8" s="28">
        <f t="shared" ref="EE8" si="11">SUM(EF8:FV8)</f>
        <v>0</v>
      </c>
      <c r="EF8" s="4"/>
      <c r="EG8" s="4"/>
      <c r="EH8" s="4"/>
      <c r="EI8" s="4"/>
      <c r="EJ8" s="4"/>
      <c r="EK8" s="4"/>
      <c r="EL8" s="4"/>
      <c r="EM8" s="4"/>
      <c r="EN8" s="7"/>
      <c r="EO8" s="4"/>
      <c r="EP8" s="4"/>
      <c r="EQ8" s="4"/>
      <c r="ER8" s="4"/>
      <c r="ES8" s="7"/>
      <c r="ET8" s="4"/>
      <c r="EU8" s="4"/>
      <c r="EV8" s="4"/>
      <c r="EW8" s="4"/>
      <c r="EX8" s="4"/>
      <c r="EY8" s="4"/>
      <c r="EZ8" s="4"/>
      <c r="FA8" s="4"/>
      <c r="FB8" s="4"/>
      <c r="FC8" s="7"/>
      <c r="FD8" s="4"/>
      <c r="FE8" s="4"/>
      <c r="FF8" s="4"/>
      <c r="FG8" s="4"/>
      <c r="FH8" s="4"/>
      <c r="FI8" s="4"/>
      <c r="FJ8" s="4"/>
      <c r="FK8" s="7"/>
      <c r="FL8" s="4"/>
      <c r="FM8" s="4"/>
      <c r="FN8" s="7"/>
      <c r="FO8" s="4"/>
      <c r="FP8" s="4"/>
      <c r="FQ8" s="4"/>
      <c r="FR8" s="4"/>
      <c r="FS8" s="4"/>
      <c r="FT8" s="4"/>
      <c r="FU8" s="4"/>
      <c r="FV8" s="4"/>
      <c r="FW8" s="28">
        <f>SUM(FX8:HN8)</f>
        <v>0</v>
      </c>
      <c r="FX8" s="4"/>
      <c r="FY8" s="4"/>
      <c r="FZ8" s="4"/>
      <c r="GA8" s="4"/>
      <c r="GB8" s="4"/>
      <c r="GC8" s="4"/>
      <c r="GD8" s="4"/>
      <c r="GE8" s="4"/>
      <c r="GF8" s="7"/>
      <c r="GG8" s="4"/>
      <c r="GH8" s="4"/>
      <c r="GI8" s="4"/>
      <c r="GJ8" s="4"/>
      <c r="GK8" s="7"/>
      <c r="GL8" s="4"/>
      <c r="GM8" s="4"/>
      <c r="GN8" s="4"/>
      <c r="GO8" s="4"/>
      <c r="GP8" s="4"/>
      <c r="GQ8" s="4"/>
      <c r="GR8" s="4"/>
      <c r="GS8" s="4"/>
      <c r="GT8" s="4"/>
      <c r="GU8" s="7"/>
      <c r="GV8" s="4"/>
      <c r="GW8" s="4"/>
      <c r="GX8" s="4"/>
      <c r="GY8" s="4"/>
      <c r="GZ8" s="4"/>
      <c r="HA8" s="4"/>
      <c r="HB8" s="4"/>
      <c r="HC8" s="7"/>
      <c r="HD8" s="4"/>
      <c r="HE8" s="4"/>
      <c r="HF8" s="7"/>
      <c r="HG8" s="4"/>
      <c r="HH8" s="4"/>
      <c r="HI8" s="4"/>
      <c r="HJ8" s="4"/>
      <c r="HK8" s="4"/>
      <c r="HL8" s="4"/>
      <c r="HM8" s="4"/>
      <c r="HN8" s="4"/>
    </row>
    <row r="9" spans="1:222" ht="47.25" customHeight="1" x14ac:dyDescent="0.25">
      <c r="A9" s="34"/>
      <c r="B9" s="5"/>
      <c r="C9" s="89"/>
      <c r="D9" s="80">
        <f t="shared" ref="D9" si="12">SUM(E9:AU9)</f>
        <v>0</v>
      </c>
      <c r="E9" s="4"/>
      <c r="F9" s="4"/>
      <c r="G9" s="4"/>
      <c r="H9" s="4"/>
      <c r="I9" s="4"/>
      <c r="J9" s="4"/>
      <c r="K9" s="4"/>
      <c r="L9" s="4"/>
      <c r="M9" s="7"/>
      <c r="N9" s="4"/>
      <c r="O9" s="4"/>
      <c r="P9" s="4"/>
      <c r="Q9" s="4"/>
      <c r="R9" s="7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7"/>
      <c r="AJ9" s="4"/>
      <c r="AK9" s="7"/>
      <c r="AL9" s="4"/>
      <c r="AM9" s="7"/>
      <c r="AN9" s="4"/>
      <c r="AO9" s="4"/>
      <c r="AP9" s="4"/>
      <c r="AQ9" s="4"/>
      <c r="AR9" s="4"/>
      <c r="AS9" s="4"/>
      <c r="AT9" s="4"/>
      <c r="AU9" s="4"/>
      <c r="AV9" s="28">
        <f t="shared" ref="AV9" si="13">SUM(AW9:CL9)</f>
        <v>0</v>
      </c>
      <c r="AW9" s="4"/>
      <c r="AX9" s="4"/>
      <c r="AY9" s="4"/>
      <c r="AZ9" s="4"/>
      <c r="BA9" s="4"/>
      <c r="BB9" s="4"/>
      <c r="BC9" s="4"/>
      <c r="BD9" s="4"/>
      <c r="BE9" s="7"/>
      <c r="BF9" s="4"/>
      <c r="BG9" s="4"/>
      <c r="BH9" s="4"/>
      <c r="BI9" s="4"/>
      <c r="BJ9" s="7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7"/>
      <c r="CB9" s="4"/>
      <c r="CC9" s="4"/>
      <c r="CD9" s="7"/>
      <c r="CE9" s="4"/>
      <c r="CF9" s="4"/>
      <c r="CG9" s="4"/>
      <c r="CH9" s="4"/>
      <c r="CI9" s="4"/>
      <c r="CJ9" s="4"/>
      <c r="CK9" s="4"/>
      <c r="CL9" s="4"/>
      <c r="CM9" s="28">
        <f t="shared" ref="CM9" si="14">SUM(CN9:ED9)</f>
        <v>0</v>
      </c>
      <c r="CN9" s="4"/>
      <c r="CO9" s="4"/>
      <c r="CP9" s="4"/>
      <c r="CQ9" s="4"/>
      <c r="CR9" s="4"/>
      <c r="CS9" s="4"/>
      <c r="CT9" s="4"/>
      <c r="CU9" s="4"/>
      <c r="CV9" s="7"/>
      <c r="CW9" s="4"/>
      <c r="CX9" s="4"/>
      <c r="CY9" s="4"/>
      <c r="CZ9" s="4"/>
      <c r="DA9" s="7"/>
      <c r="DB9" s="4"/>
      <c r="DC9" s="4"/>
      <c r="DD9" s="4"/>
      <c r="DE9" s="4"/>
      <c r="DF9" s="4"/>
      <c r="DG9" s="4"/>
      <c r="DH9" s="4"/>
      <c r="DI9" s="4"/>
      <c r="DJ9" s="4"/>
      <c r="DK9" s="7"/>
      <c r="DL9" s="4"/>
      <c r="DM9" s="4"/>
      <c r="DN9" s="4"/>
      <c r="DO9" s="4"/>
      <c r="DP9" s="4"/>
      <c r="DQ9" s="4"/>
      <c r="DR9" s="4"/>
      <c r="DS9" s="7"/>
      <c r="DT9" s="4"/>
      <c r="DU9" s="4"/>
      <c r="DV9" s="7"/>
      <c r="DW9" s="4"/>
      <c r="DX9" s="4"/>
      <c r="DY9" s="4"/>
      <c r="DZ9" s="4"/>
      <c r="EA9" s="4"/>
      <c r="EB9" s="4"/>
      <c r="EC9" s="4"/>
      <c r="ED9" s="4"/>
      <c r="EE9" s="28">
        <f t="shared" ref="EE9" si="15">SUM(EF9:FV9)</f>
        <v>0</v>
      </c>
      <c r="EF9" s="4"/>
      <c r="EG9" s="4"/>
      <c r="EH9" s="4"/>
      <c r="EI9" s="4"/>
      <c r="EJ9" s="4"/>
      <c r="EK9" s="4"/>
      <c r="EL9" s="4"/>
      <c r="EM9" s="4"/>
      <c r="EN9" s="7"/>
      <c r="EO9" s="4"/>
      <c r="EP9" s="4"/>
      <c r="EQ9" s="4"/>
      <c r="ER9" s="4"/>
      <c r="ES9" s="7"/>
      <c r="ET9" s="4"/>
      <c r="EU9" s="4"/>
      <c r="EV9" s="4"/>
      <c r="EW9" s="4"/>
      <c r="EX9" s="4"/>
      <c r="EY9" s="4"/>
      <c r="EZ9" s="4"/>
      <c r="FA9" s="4"/>
      <c r="FB9" s="4"/>
      <c r="FC9" s="7"/>
      <c r="FD9" s="4"/>
      <c r="FE9" s="4"/>
      <c r="FF9" s="4"/>
      <c r="FG9" s="4"/>
      <c r="FH9" s="4"/>
      <c r="FI9" s="4"/>
      <c r="FJ9" s="4"/>
      <c r="FK9" s="7"/>
      <c r="FL9" s="4"/>
      <c r="FM9" s="4"/>
      <c r="FN9" s="7"/>
      <c r="FO9" s="4"/>
      <c r="FP9" s="4"/>
      <c r="FQ9" s="4"/>
      <c r="FR9" s="4"/>
      <c r="FS9" s="4"/>
      <c r="FT9" s="4"/>
      <c r="FU9" s="4"/>
      <c r="FV9" s="4"/>
      <c r="FW9" s="28">
        <f>SUM(FX9:HN9)</f>
        <v>0</v>
      </c>
      <c r="FX9" s="4"/>
      <c r="FY9" s="4"/>
      <c r="FZ9" s="4"/>
      <c r="GA9" s="4"/>
      <c r="GB9" s="4"/>
      <c r="GC9" s="4"/>
      <c r="GD9" s="4"/>
      <c r="GE9" s="4"/>
      <c r="GF9" s="7"/>
      <c r="GG9" s="4"/>
      <c r="GH9" s="4"/>
      <c r="GI9" s="4"/>
      <c r="GJ9" s="4"/>
      <c r="GK9" s="7"/>
      <c r="GL9" s="4"/>
      <c r="GM9" s="4"/>
      <c r="GN9" s="4"/>
      <c r="GO9" s="4"/>
      <c r="GP9" s="4"/>
      <c r="GQ9" s="4"/>
      <c r="GR9" s="4"/>
      <c r="GS9" s="4"/>
      <c r="GT9" s="4"/>
      <c r="GU9" s="7"/>
      <c r="GV9" s="4"/>
      <c r="GW9" s="4"/>
      <c r="GX9" s="4"/>
      <c r="GY9" s="4"/>
      <c r="GZ9" s="4"/>
      <c r="HA9" s="4"/>
      <c r="HB9" s="4"/>
      <c r="HC9" s="7"/>
      <c r="HD9" s="4"/>
      <c r="HE9" s="4"/>
      <c r="HF9" s="7"/>
      <c r="HG9" s="4"/>
      <c r="HH9" s="4"/>
      <c r="HI9" s="4"/>
      <c r="HJ9" s="4"/>
      <c r="HK9" s="4"/>
      <c r="HL9" s="4"/>
      <c r="HM9" s="4"/>
      <c r="HN9" s="4"/>
    </row>
    <row r="10" spans="1:222" ht="51.75" customHeight="1" x14ac:dyDescent="0.25">
      <c r="A10" s="194">
        <v>1052</v>
      </c>
      <c r="B10" s="29"/>
      <c r="C10" s="30" t="s">
        <v>72</v>
      </c>
      <c r="D10" s="80">
        <f>D11</f>
        <v>311660.2</v>
      </c>
      <c r="E10" s="28">
        <f t="shared" ref="E10:BQ10" si="16">E11</f>
        <v>0</v>
      </c>
      <c r="F10" s="28">
        <f t="shared" si="16"/>
        <v>0</v>
      </c>
      <c r="G10" s="28">
        <f t="shared" si="16"/>
        <v>0</v>
      </c>
      <c r="H10" s="28">
        <f t="shared" si="16"/>
        <v>0</v>
      </c>
      <c r="I10" s="28">
        <f t="shared" si="16"/>
        <v>0</v>
      </c>
      <c r="J10" s="28">
        <f t="shared" si="16"/>
        <v>0</v>
      </c>
      <c r="K10" s="28">
        <f t="shared" si="16"/>
        <v>0</v>
      </c>
      <c r="L10" s="28">
        <f t="shared" si="16"/>
        <v>0</v>
      </c>
      <c r="M10" s="28">
        <f t="shared" si="16"/>
        <v>0</v>
      </c>
      <c r="N10" s="28">
        <f t="shared" si="16"/>
        <v>0</v>
      </c>
      <c r="O10" s="28">
        <f t="shared" si="16"/>
        <v>0</v>
      </c>
      <c r="P10" s="28">
        <f t="shared" si="16"/>
        <v>0</v>
      </c>
      <c r="Q10" s="28">
        <f t="shared" si="16"/>
        <v>0</v>
      </c>
      <c r="R10" s="28">
        <f t="shared" si="16"/>
        <v>0</v>
      </c>
      <c r="S10" s="28">
        <f t="shared" si="16"/>
        <v>0</v>
      </c>
      <c r="T10" s="28">
        <f t="shared" si="16"/>
        <v>0</v>
      </c>
      <c r="U10" s="28">
        <f t="shared" si="16"/>
        <v>0</v>
      </c>
      <c r="V10" s="28">
        <f t="shared" si="16"/>
        <v>0</v>
      </c>
      <c r="W10" s="28">
        <f t="shared" si="16"/>
        <v>0</v>
      </c>
      <c r="X10" s="28">
        <f t="shared" si="16"/>
        <v>0</v>
      </c>
      <c r="Y10" s="28">
        <f t="shared" si="16"/>
        <v>0</v>
      </c>
      <c r="Z10" s="28">
        <f t="shared" si="16"/>
        <v>0</v>
      </c>
      <c r="AA10" s="28">
        <f t="shared" si="16"/>
        <v>0</v>
      </c>
      <c r="AB10" s="28">
        <f t="shared" si="16"/>
        <v>0</v>
      </c>
      <c r="AC10" s="28">
        <f t="shared" si="16"/>
        <v>0</v>
      </c>
      <c r="AD10" s="28">
        <f t="shared" si="16"/>
        <v>0</v>
      </c>
      <c r="AE10" s="28">
        <f t="shared" si="16"/>
        <v>0</v>
      </c>
      <c r="AF10" s="28">
        <f t="shared" si="16"/>
        <v>0</v>
      </c>
      <c r="AG10" s="28">
        <f t="shared" si="16"/>
        <v>0</v>
      </c>
      <c r="AH10" s="28">
        <f t="shared" si="16"/>
        <v>0</v>
      </c>
      <c r="AI10" s="28">
        <f t="shared" si="16"/>
        <v>0</v>
      </c>
      <c r="AJ10" s="28">
        <f t="shared" si="16"/>
        <v>311660.2</v>
      </c>
      <c r="AK10" s="118"/>
      <c r="AL10" s="28">
        <f t="shared" si="16"/>
        <v>0</v>
      </c>
      <c r="AM10" s="28">
        <f t="shared" si="16"/>
        <v>0</v>
      </c>
      <c r="AN10" s="28">
        <f t="shared" si="16"/>
        <v>0</v>
      </c>
      <c r="AO10" s="28">
        <f t="shared" si="16"/>
        <v>0</v>
      </c>
      <c r="AP10" s="28">
        <f t="shared" si="16"/>
        <v>0</v>
      </c>
      <c r="AQ10" s="28">
        <f t="shared" si="16"/>
        <v>0</v>
      </c>
      <c r="AR10" s="28">
        <f t="shared" si="16"/>
        <v>0</v>
      </c>
      <c r="AS10" s="28">
        <f t="shared" si="16"/>
        <v>0</v>
      </c>
      <c r="AT10" s="28">
        <f t="shared" si="16"/>
        <v>0</v>
      </c>
      <c r="AU10" s="28">
        <f t="shared" si="16"/>
        <v>0</v>
      </c>
      <c r="AV10" s="28">
        <f t="shared" si="16"/>
        <v>330585.8</v>
      </c>
      <c r="AW10" s="28">
        <f t="shared" si="16"/>
        <v>0</v>
      </c>
      <c r="AX10" s="28">
        <f t="shared" si="16"/>
        <v>0</v>
      </c>
      <c r="AY10" s="28">
        <f t="shared" si="16"/>
        <v>0</v>
      </c>
      <c r="AZ10" s="28">
        <f t="shared" si="16"/>
        <v>0</v>
      </c>
      <c r="BA10" s="28">
        <f t="shared" si="16"/>
        <v>0</v>
      </c>
      <c r="BB10" s="28">
        <f t="shared" si="16"/>
        <v>0</v>
      </c>
      <c r="BC10" s="28">
        <f t="shared" si="16"/>
        <v>0</v>
      </c>
      <c r="BD10" s="28">
        <f t="shared" si="16"/>
        <v>0</v>
      </c>
      <c r="BE10" s="28">
        <f t="shared" si="16"/>
        <v>0</v>
      </c>
      <c r="BF10" s="28">
        <f t="shared" si="16"/>
        <v>0</v>
      </c>
      <c r="BG10" s="28">
        <f t="shared" si="16"/>
        <v>0</v>
      </c>
      <c r="BH10" s="28">
        <f t="shared" si="16"/>
        <v>0</v>
      </c>
      <c r="BI10" s="28">
        <f t="shared" si="16"/>
        <v>0</v>
      </c>
      <c r="BJ10" s="28">
        <f t="shared" si="16"/>
        <v>0</v>
      </c>
      <c r="BK10" s="28">
        <f t="shared" si="16"/>
        <v>0</v>
      </c>
      <c r="BL10" s="28">
        <f t="shared" si="16"/>
        <v>0</v>
      </c>
      <c r="BM10" s="28">
        <f t="shared" si="16"/>
        <v>0</v>
      </c>
      <c r="BN10" s="28">
        <f t="shared" si="16"/>
        <v>0</v>
      </c>
      <c r="BO10" s="28">
        <f t="shared" si="16"/>
        <v>0</v>
      </c>
      <c r="BP10" s="28">
        <f t="shared" si="16"/>
        <v>0</v>
      </c>
      <c r="BQ10" s="28">
        <f t="shared" si="16"/>
        <v>0</v>
      </c>
      <c r="BR10" s="28">
        <f t="shared" ref="BR10:ED10" si="17">BR11</f>
        <v>0</v>
      </c>
      <c r="BS10" s="28">
        <f t="shared" si="17"/>
        <v>0</v>
      </c>
      <c r="BT10" s="28">
        <f t="shared" si="17"/>
        <v>0</v>
      </c>
      <c r="BU10" s="28">
        <f t="shared" si="17"/>
        <v>0</v>
      </c>
      <c r="BV10" s="28">
        <f t="shared" si="17"/>
        <v>0</v>
      </c>
      <c r="BW10" s="28">
        <f t="shared" si="17"/>
        <v>0</v>
      </c>
      <c r="BX10" s="28">
        <f t="shared" si="17"/>
        <v>0</v>
      </c>
      <c r="BY10" s="28">
        <f t="shared" si="17"/>
        <v>0</v>
      </c>
      <c r="BZ10" s="28">
        <f t="shared" si="17"/>
        <v>0</v>
      </c>
      <c r="CA10" s="28">
        <f t="shared" si="17"/>
        <v>0</v>
      </c>
      <c r="CB10" s="28">
        <f t="shared" si="17"/>
        <v>330585.8</v>
      </c>
      <c r="CC10" s="28">
        <f t="shared" si="17"/>
        <v>0</v>
      </c>
      <c r="CD10" s="28">
        <f t="shared" si="17"/>
        <v>0</v>
      </c>
      <c r="CE10" s="28">
        <f t="shared" si="17"/>
        <v>0</v>
      </c>
      <c r="CF10" s="28">
        <f t="shared" si="17"/>
        <v>0</v>
      </c>
      <c r="CG10" s="28">
        <f t="shared" si="17"/>
        <v>0</v>
      </c>
      <c r="CH10" s="28">
        <f t="shared" si="17"/>
        <v>0</v>
      </c>
      <c r="CI10" s="28">
        <f t="shared" si="17"/>
        <v>0</v>
      </c>
      <c r="CJ10" s="28">
        <f t="shared" si="17"/>
        <v>0</v>
      </c>
      <c r="CK10" s="28">
        <f t="shared" si="17"/>
        <v>0</v>
      </c>
      <c r="CL10" s="28">
        <f t="shared" si="17"/>
        <v>0</v>
      </c>
      <c r="CM10" s="28">
        <f t="shared" si="17"/>
        <v>330585.8</v>
      </c>
      <c r="CN10" s="28">
        <f t="shared" si="17"/>
        <v>0</v>
      </c>
      <c r="CO10" s="28">
        <f t="shared" si="17"/>
        <v>0</v>
      </c>
      <c r="CP10" s="28">
        <f t="shared" si="17"/>
        <v>0</v>
      </c>
      <c r="CQ10" s="28">
        <f t="shared" si="17"/>
        <v>0</v>
      </c>
      <c r="CR10" s="28">
        <f t="shared" si="17"/>
        <v>0</v>
      </c>
      <c r="CS10" s="28">
        <f t="shared" si="17"/>
        <v>0</v>
      </c>
      <c r="CT10" s="28">
        <f t="shared" si="17"/>
        <v>0</v>
      </c>
      <c r="CU10" s="28">
        <f t="shared" si="17"/>
        <v>0</v>
      </c>
      <c r="CV10" s="28">
        <f t="shared" si="17"/>
        <v>0</v>
      </c>
      <c r="CW10" s="28">
        <f t="shared" si="17"/>
        <v>0</v>
      </c>
      <c r="CX10" s="28">
        <f t="shared" si="17"/>
        <v>0</v>
      </c>
      <c r="CY10" s="28">
        <f t="shared" si="17"/>
        <v>0</v>
      </c>
      <c r="CZ10" s="28">
        <f t="shared" si="17"/>
        <v>0</v>
      </c>
      <c r="DA10" s="28">
        <f t="shared" si="17"/>
        <v>0</v>
      </c>
      <c r="DB10" s="28">
        <f t="shared" si="17"/>
        <v>0</v>
      </c>
      <c r="DC10" s="28">
        <f t="shared" si="17"/>
        <v>0</v>
      </c>
      <c r="DD10" s="28">
        <f t="shared" si="17"/>
        <v>0</v>
      </c>
      <c r="DE10" s="28">
        <f t="shared" si="17"/>
        <v>0</v>
      </c>
      <c r="DF10" s="28">
        <f t="shared" si="17"/>
        <v>0</v>
      </c>
      <c r="DG10" s="28">
        <f t="shared" si="17"/>
        <v>0</v>
      </c>
      <c r="DH10" s="28">
        <f t="shared" si="17"/>
        <v>0</v>
      </c>
      <c r="DI10" s="28">
        <f t="shared" si="17"/>
        <v>0</v>
      </c>
      <c r="DJ10" s="28">
        <f t="shared" si="17"/>
        <v>0</v>
      </c>
      <c r="DK10" s="118"/>
      <c r="DL10" s="28">
        <f t="shared" si="17"/>
        <v>0</v>
      </c>
      <c r="DM10" s="28">
        <f t="shared" si="17"/>
        <v>0</v>
      </c>
      <c r="DN10" s="28">
        <f t="shared" si="17"/>
        <v>0</v>
      </c>
      <c r="DO10" s="28">
        <f t="shared" si="17"/>
        <v>0</v>
      </c>
      <c r="DP10" s="28">
        <f t="shared" si="17"/>
        <v>0</v>
      </c>
      <c r="DQ10" s="28">
        <f t="shared" si="17"/>
        <v>0</v>
      </c>
      <c r="DR10" s="28">
        <f t="shared" si="17"/>
        <v>0</v>
      </c>
      <c r="DS10" s="28">
        <f t="shared" si="17"/>
        <v>0</v>
      </c>
      <c r="DT10" s="28">
        <f t="shared" si="17"/>
        <v>330585.8</v>
      </c>
      <c r="DU10" s="28">
        <f t="shared" si="17"/>
        <v>0</v>
      </c>
      <c r="DV10" s="28">
        <f t="shared" si="17"/>
        <v>0</v>
      </c>
      <c r="DW10" s="28">
        <f t="shared" si="17"/>
        <v>0</v>
      </c>
      <c r="DX10" s="28">
        <f t="shared" si="17"/>
        <v>0</v>
      </c>
      <c r="DY10" s="28">
        <f t="shared" si="17"/>
        <v>0</v>
      </c>
      <c r="DZ10" s="28">
        <f t="shared" si="17"/>
        <v>0</v>
      </c>
      <c r="EA10" s="28">
        <f t="shared" si="17"/>
        <v>0</v>
      </c>
      <c r="EB10" s="28">
        <f t="shared" si="17"/>
        <v>0</v>
      </c>
      <c r="EC10" s="28">
        <f t="shared" si="17"/>
        <v>0</v>
      </c>
      <c r="ED10" s="28">
        <f t="shared" si="17"/>
        <v>0</v>
      </c>
      <c r="EE10" s="28">
        <f t="shared" ref="EE10:GQ10" si="18">EE11</f>
        <v>330585.8</v>
      </c>
      <c r="EF10" s="28">
        <f t="shared" si="18"/>
        <v>0</v>
      </c>
      <c r="EG10" s="28">
        <f t="shared" si="18"/>
        <v>0</v>
      </c>
      <c r="EH10" s="28">
        <f t="shared" si="18"/>
        <v>0</v>
      </c>
      <c r="EI10" s="28">
        <f t="shared" si="18"/>
        <v>0</v>
      </c>
      <c r="EJ10" s="28">
        <f t="shared" si="18"/>
        <v>0</v>
      </c>
      <c r="EK10" s="28">
        <f t="shared" si="18"/>
        <v>0</v>
      </c>
      <c r="EL10" s="28">
        <f t="shared" si="18"/>
        <v>0</v>
      </c>
      <c r="EM10" s="28">
        <f t="shared" si="18"/>
        <v>0</v>
      </c>
      <c r="EN10" s="28">
        <f t="shared" si="18"/>
        <v>0</v>
      </c>
      <c r="EO10" s="28">
        <f t="shared" si="18"/>
        <v>0</v>
      </c>
      <c r="EP10" s="28">
        <f t="shared" si="18"/>
        <v>0</v>
      </c>
      <c r="EQ10" s="28">
        <f t="shared" si="18"/>
        <v>0</v>
      </c>
      <c r="ER10" s="28">
        <f t="shared" si="18"/>
        <v>0</v>
      </c>
      <c r="ES10" s="28">
        <f t="shared" si="18"/>
        <v>0</v>
      </c>
      <c r="ET10" s="28">
        <f t="shared" si="18"/>
        <v>0</v>
      </c>
      <c r="EU10" s="28">
        <f t="shared" si="18"/>
        <v>0</v>
      </c>
      <c r="EV10" s="28">
        <f t="shared" si="18"/>
        <v>0</v>
      </c>
      <c r="EW10" s="28">
        <f t="shared" si="18"/>
        <v>0</v>
      </c>
      <c r="EX10" s="28">
        <f t="shared" si="18"/>
        <v>0</v>
      </c>
      <c r="EY10" s="28">
        <f t="shared" si="18"/>
        <v>0</v>
      </c>
      <c r="EZ10" s="28">
        <f t="shared" si="18"/>
        <v>0</v>
      </c>
      <c r="FA10" s="28">
        <f t="shared" si="18"/>
        <v>0</v>
      </c>
      <c r="FB10" s="28">
        <f t="shared" si="18"/>
        <v>0</v>
      </c>
      <c r="FC10" s="118"/>
      <c r="FD10" s="28">
        <f t="shared" si="18"/>
        <v>0</v>
      </c>
      <c r="FE10" s="28">
        <f t="shared" si="18"/>
        <v>0</v>
      </c>
      <c r="FF10" s="28">
        <f t="shared" si="18"/>
        <v>0</v>
      </c>
      <c r="FG10" s="28">
        <f t="shared" si="18"/>
        <v>0</v>
      </c>
      <c r="FH10" s="28">
        <f t="shared" si="18"/>
        <v>0</v>
      </c>
      <c r="FI10" s="28">
        <f t="shared" si="18"/>
        <v>0</v>
      </c>
      <c r="FJ10" s="28">
        <f t="shared" si="18"/>
        <v>0</v>
      </c>
      <c r="FK10" s="28">
        <f t="shared" si="18"/>
        <v>0</v>
      </c>
      <c r="FL10" s="28">
        <f t="shared" si="18"/>
        <v>330585.8</v>
      </c>
      <c r="FM10" s="28">
        <f t="shared" si="18"/>
        <v>0</v>
      </c>
      <c r="FN10" s="28">
        <f t="shared" si="18"/>
        <v>0</v>
      </c>
      <c r="FO10" s="28">
        <f t="shared" si="18"/>
        <v>0</v>
      </c>
      <c r="FP10" s="28">
        <f t="shared" si="18"/>
        <v>0</v>
      </c>
      <c r="FQ10" s="28">
        <f t="shared" si="18"/>
        <v>0</v>
      </c>
      <c r="FR10" s="28">
        <f t="shared" si="18"/>
        <v>0</v>
      </c>
      <c r="FS10" s="28">
        <f t="shared" si="18"/>
        <v>0</v>
      </c>
      <c r="FT10" s="28">
        <f t="shared" si="18"/>
        <v>0</v>
      </c>
      <c r="FU10" s="28">
        <f t="shared" si="18"/>
        <v>0</v>
      </c>
      <c r="FV10" s="28">
        <f t="shared" si="18"/>
        <v>0</v>
      </c>
      <c r="FW10" s="28">
        <f t="shared" si="18"/>
        <v>330585.8</v>
      </c>
      <c r="FX10" s="28">
        <f t="shared" si="18"/>
        <v>0</v>
      </c>
      <c r="FY10" s="28">
        <f t="shared" si="18"/>
        <v>0</v>
      </c>
      <c r="FZ10" s="28">
        <f t="shared" si="18"/>
        <v>0</v>
      </c>
      <c r="GA10" s="28">
        <f t="shared" si="18"/>
        <v>0</v>
      </c>
      <c r="GB10" s="28">
        <f t="shared" si="18"/>
        <v>0</v>
      </c>
      <c r="GC10" s="28">
        <f t="shared" si="18"/>
        <v>0</v>
      </c>
      <c r="GD10" s="28">
        <f t="shared" si="18"/>
        <v>0</v>
      </c>
      <c r="GE10" s="28">
        <f t="shared" si="18"/>
        <v>0</v>
      </c>
      <c r="GF10" s="28">
        <f t="shared" si="18"/>
        <v>0</v>
      </c>
      <c r="GG10" s="28">
        <f t="shared" si="18"/>
        <v>0</v>
      </c>
      <c r="GH10" s="28">
        <f t="shared" si="18"/>
        <v>0</v>
      </c>
      <c r="GI10" s="28">
        <f t="shared" si="18"/>
        <v>0</v>
      </c>
      <c r="GJ10" s="28">
        <f t="shared" si="18"/>
        <v>0</v>
      </c>
      <c r="GK10" s="28">
        <f t="shared" si="18"/>
        <v>0</v>
      </c>
      <c r="GL10" s="28">
        <f t="shared" si="18"/>
        <v>0</v>
      </c>
      <c r="GM10" s="28">
        <f t="shared" si="18"/>
        <v>0</v>
      </c>
      <c r="GN10" s="28">
        <f t="shared" si="18"/>
        <v>0</v>
      </c>
      <c r="GO10" s="28">
        <f t="shared" si="18"/>
        <v>0</v>
      </c>
      <c r="GP10" s="28">
        <f t="shared" si="18"/>
        <v>0</v>
      </c>
      <c r="GQ10" s="28">
        <f t="shared" si="18"/>
        <v>0</v>
      </c>
      <c r="GR10" s="28">
        <f t="shared" ref="GR10:HN10" si="19">GR11</f>
        <v>0</v>
      </c>
      <c r="GS10" s="28">
        <f t="shared" si="19"/>
        <v>0</v>
      </c>
      <c r="GT10" s="28">
        <f t="shared" si="19"/>
        <v>0</v>
      </c>
      <c r="GU10" s="118"/>
      <c r="GV10" s="28">
        <f t="shared" si="19"/>
        <v>0</v>
      </c>
      <c r="GW10" s="28">
        <f t="shared" si="19"/>
        <v>0</v>
      </c>
      <c r="GX10" s="28">
        <f t="shared" si="19"/>
        <v>0</v>
      </c>
      <c r="GY10" s="28">
        <f t="shared" si="19"/>
        <v>0</v>
      </c>
      <c r="GZ10" s="28">
        <f t="shared" si="19"/>
        <v>0</v>
      </c>
      <c r="HA10" s="28">
        <f t="shared" si="19"/>
        <v>0</v>
      </c>
      <c r="HB10" s="28">
        <f t="shared" si="19"/>
        <v>0</v>
      </c>
      <c r="HC10" s="28">
        <f t="shared" si="19"/>
        <v>0</v>
      </c>
      <c r="HD10" s="28">
        <f t="shared" si="19"/>
        <v>330585.8</v>
      </c>
      <c r="HE10" s="28">
        <f t="shared" si="19"/>
        <v>0</v>
      </c>
      <c r="HF10" s="28">
        <f t="shared" si="19"/>
        <v>0</v>
      </c>
      <c r="HG10" s="28">
        <f t="shared" si="19"/>
        <v>0</v>
      </c>
      <c r="HH10" s="28">
        <f t="shared" si="19"/>
        <v>0</v>
      </c>
      <c r="HI10" s="28">
        <f t="shared" si="19"/>
        <v>0</v>
      </c>
      <c r="HJ10" s="28">
        <f t="shared" si="19"/>
        <v>0</v>
      </c>
      <c r="HK10" s="28">
        <f t="shared" si="19"/>
        <v>0</v>
      </c>
      <c r="HL10" s="28">
        <f t="shared" si="19"/>
        <v>0</v>
      </c>
      <c r="HM10" s="28">
        <f t="shared" si="19"/>
        <v>0</v>
      </c>
      <c r="HN10" s="28">
        <f t="shared" si="19"/>
        <v>0</v>
      </c>
    </row>
    <row r="11" spans="1:222" ht="48" customHeight="1" x14ac:dyDescent="0.25">
      <c r="A11" s="194"/>
      <c r="B11" s="5">
        <v>11001</v>
      </c>
      <c r="C11" s="90" t="s">
        <v>73</v>
      </c>
      <c r="D11" s="80">
        <f>SUM(E11:AU11)</f>
        <v>311660.2</v>
      </c>
      <c r="E11" s="4"/>
      <c r="F11" s="4"/>
      <c r="G11" s="4"/>
      <c r="H11" s="4"/>
      <c r="I11" s="4"/>
      <c r="J11" s="4"/>
      <c r="K11" s="4"/>
      <c r="L11" s="4"/>
      <c r="M11" s="7"/>
      <c r="N11" s="4"/>
      <c r="O11" s="4"/>
      <c r="P11" s="4"/>
      <c r="Q11" s="4"/>
      <c r="R11" s="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7"/>
      <c r="AJ11" s="10">
        <v>311660.2</v>
      </c>
      <c r="AK11" s="4"/>
      <c r="AL11" s="4"/>
      <c r="AM11" s="7"/>
      <c r="AN11" s="4"/>
      <c r="AO11" s="4"/>
      <c r="AP11" s="4"/>
      <c r="AQ11" s="4"/>
      <c r="AR11" s="4"/>
      <c r="AS11" s="4"/>
      <c r="AT11" s="4"/>
      <c r="AU11" s="4"/>
      <c r="AV11" s="28">
        <f>SUM(AW11:CL11)</f>
        <v>330585.8</v>
      </c>
      <c r="AW11" s="4"/>
      <c r="AX11" s="4"/>
      <c r="AY11" s="4"/>
      <c r="AZ11" s="4"/>
      <c r="BA11" s="4"/>
      <c r="BB11" s="4"/>
      <c r="BC11" s="4"/>
      <c r="BD11" s="4"/>
      <c r="BE11" s="7"/>
      <c r="BF11" s="4"/>
      <c r="BG11" s="4"/>
      <c r="BH11" s="4"/>
      <c r="BI11" s="4"/>
      <c r="BJ11" s="7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7"/>
      <c r="CB11" s="4">
        <v>330585.8</v>
      </c>
      <c r="CC11" s="4"/>
      <c r="CD11" s="7"/>
      <c r="CE11" s="4"/>
      <c r="CF11" s="4"/>
      <c r="CG11" s="4"/>
      <c r="CH11" s="4"/>
      <c r="CI11" s="4"/>
      <c r="CJ11" s="4"/>
      <c r="CK11" s="4"/>
      <c r="CL11" s="4"/>
      <c r="CM11" s="28">
        <f>SUM(CN11:ED11)</f>
        <v>330585.8</v>
      </c>
      <c r="CN11" s="4"/>
      <c r="CO11" s="4"/>
      <c r="CP11" s="4"/>
      <c r="CQ11" s="4"/>
      <c r="CR11" s="4"/>
      <c r="CS11" s="4"/>
      <c r="CT11" s="4"/>
      <c r="CU11" s="4"/>
      <c r="CV11" s="7"/>
      <c r="CW11" s="4"/>
      <c r="CX11" s="4"/>
      <c r="CY11" s="4"/>
      <c r="CZ11" s="4"/>
      <c r="DA11" s="7"/>
      <c r="DB11" s="4"/>
      <c r="DC11" s="4"/>
      <c r="DD11" s="4"/>
      <c r="DE11" s="4"/>
      <c r="DF11" s="4"/>
      <c r="DG11" s="4"/>
      <c r="DH11" s="4"/>
      <c r="DI11" s="4"/>
      <c r="DJ11" s="4"/>
      <c r="DK11" s="7"/>
      <c r="DL11" s="4"/>
      <c r="DM11" s="4"/>
      <c r="DN11" s="4"/>
      <c r="DO11" s="4"/>
      <c r="DP11" s="4"/>
      <c r="DQ11" s="4"/>
      <c r="DR11" s="4"/>
      <c r="DS11" s="7"/>
      <c r="DT11" s="4">
        <v>330585.8</v>
      </c>
      <c r="DU11" s="4"/>
      <c r="DV11" s="7"/>
      <c r="DW11" s="4"/>
      <c r="DX11" s="4"/>
      <c r="DY11" s="4"/>
      <c r="DZ11" s="4"/>
      <c r="EA11" s="4"/>
      <c r="EB11" s="4"/>
      <c r="EC11" s="4"/>
      <c r="ED11" s="4"/>
      <c r="EE11" s="28">
        <f>SUM(EF11:FV11)</f>
        <v>330585.8</v>
      </c>
      <c r="EF11" s="4"/>
      <c r="EG11" s="4"/>
      <c r="EH11" s="4"/>
      <c r="EI11" s="4"/>
      <c r="EJ11" s="4"/>
      <c r="EK11" s="4"/>
      <c r="EL11" s="4"/>
      <c r="EM11" s="4"/>
      <c r="EN11" s="7"/>
      <c r="EO11" s="4"/>
      <c r="EP11" s="4"/>
      <c r="EQ11" s="4"/>
      <c r="ER11" s="4"/>
      <c r="ES11" s="7"/>
      <c r="ET11" s="4"/>
      <c r="EU11" s="4"/>
      <c r="EV11" s="4"/>
      <c r="EW11" s="4"/>
      <c r="EX11" s="4"/>
      <c r="EY11" s="4"/>
      <c r="EZ11" s="4"/>
      <c r="FA11" s="4"/>
      <c r="FB11" s="4"/>
      <c r="FC11" s="7"/>
      <c r="FD11" s="4"/>
      <c r="FE11" s="4"/>
      <c r="FF11" s="4"/>
      <c r="FG11" s="4"/>
      <c r="FH11" s="4"/>
      <c r="FI11" s="4"/>
      <c r="FJ11" s="4"/>
      <c r="FK11" s="7"/>
      <c r="FL11" s="4">
        <v>330585.8</v>
      </c>
      <c r="FM11" s="4"/>
      <c r="FN11" s="7"/>
      <c r="FO11" s="4"/>
      <c r="FP11" s="4"/>
      <c r="FQ11" s="4"/>
      <c r="FR11" s="4"/>
      <c r="FS11" s="4"/>
      <c r="FT11" s="4"/>
      <c r="FU11" s="4"/>
      <c r="FV11" s="4"/>
      <c r="FW11" s="28">
        <f>SUM(FX11:HN11)</f>
        <v>330585.8</v>
      </c>
      <c r="FX11" s="4"/>
      <c r="FY11" s="4"/>
      <c r="FZ11" s="4"/>
      <c r="GA11" s="4"/>
      <c r="GB11" s="4"/>
      <c r="GC11" s="4"/>
      <c r="GD11" s="4"/>
      <c r="GE11" s="4"/>
      <c r="GF11" s="7"/>
      <c r="GG11" s="4"/>
      <c r="GH11" s="4"/>
      <c r="GI11" s="4"/>
      <c r="GJ11" s="4"/>
      <c r="GK11" s="7"/>
      <c r="GL11" s="4"/>
      <c r="GM11" s="4"/>
      <c r="GN11" s="4"/>
      <c r="GO11" s="4"/>
      <c r="GP11" s="4"/>
      <c r="GQ11" s="4"/>
      <c r="GR11" s="4"/>
      <c r="GS11" s="4"/>
      <c r="GT11" s="4"/>
      <c r="GU11" s="7"/>
      <c r="GV11" s="4"/>
      <c r="GW11" s="4"/>
      <c r="GX11" s="4"/>
      <c r="GY11" s="4"/>
      <c r="GZ11" s="4"/>
      <c r="HA11" s="4"/>
      <c r="HB11" s="4"/>
      <c r="HC11" s="7"/>
      <c r="HD11" s="4">
        <v>330585.8</v>
      </c>
      <c r="HE11" s="4"/>
      <c r="HF11" s="7"/>
      <c r="HG11" s="4"/>
      <c r="HH11" s="4"/>
      <c r="HI11" s="4"/>
      <c r="HJ11" s="4"/>
      <c r="HK11" s="4"/>
      <c r="HL11" s="4"/>
      <c r="HM11" s="4"/>
      <c r="HN11" s="4"/>
    </row>
    <row r="12" spans="1:222" ht="55.5" customHeight="1" x14ac:dyDescent="0.25">
      <c r="A12" s="194">
        <v>1093</v>
      </c>
      <c r="B12" s="29"/>
      <c r="C12" s="30" t="s">
        <v>4</v>
      </c>
      <c r="D12" s="80">
        <f>D13+D15+D14</f>
        <v>678353.39999999991</v>
      </c>
      <c r="E12" s="28">
        <f t="shared" ref="E12:BQ12" si="20">E13+E15+E14</f>
        <v>0</v>
      </c>
      <c r="F12" s="28">
        <f t="shared" si="20"/>
        <v>0</v>
      </c>
      <c r="G12" s="28">
        <f t="shared" si="20"/>
        <v>0</v>
      </c>
      <c r="H12" s="28">
        <f t="shared" si="20"/>
        <v>0</v>
      </c>
      <c r="I12" s="28">
        <f t="shared" si="20"/>
        <v>0</v>
      </c>
      <c r="J12" s="28">
        <f t="shared" si="20"/>
        <v>0</v>
      </c>
      <c r="K12" s="28">
        <f t="shared" si="20"/>
        <v>0</v>
      </c>
      <c r="L12" s="28">
        <f t="shared" si="20"/>
        <v>0</v>
      </c>
      <c r="M12" s="28">
        <f t="shared" si="20"/>
        <v>0</v>
      </c>
      <c r="N12" s="28">
        <f t="shared" si="20"/>
        <v>0</v>
      </c>
      <c r="O12" s="28">
        <f t="shared" si="20"/>
        <v>0</v>
      </c>
      <c r="P12" s="28">
        <f t="shared" si="20"/>
        <v>0</v>
      </c>
      <c r="Q12" s="28">
        <f t="shared" si="20"/>
        <v>0</v>
      </c>
      <c r="R12" s="28">
        <f t="shared" si="20"/>
        <v>0</v>
      </c>
      <c r="S12" s="28">
        <f t="shared" si="20"/>
        <v>0</v>
      </c>
      <c r="T12" s="28">
        <f t="shared" si="20"/>
        <v>235665.8</v>
      </c>
      <c r="U12" s="28">
        <f t="shared" si="20"/>
        <v>0</v>
      </c>
      <c r="V12" s="28">
        <f t="shared" si="20"/>
        <v>0</v>
      </c>
      <c r="W12" s="28">
        <f t="shared" si="20"/>
        <v>0</v>
      </c>
      <c r="X12" s="28">
        <f t="shared" si="20"/>
        <v>0</v>
      </c>
      <c r="Y12" s="28">
        <f t="shared" si="20"/>
        <v>0</v>
      </c>
      <c r="Z12" s="28">
        <f t="shared" si="20"/>
        <v>0</v>
      </c>
      <c r="AA12" s="28">
        <f t="shared" si="20"/>
        <v>0</v>
      </c>
      <c r="AB12" s="28">
        <f t="shared" si="20"/>
        <v>0</v>
      </c>
      <c r="AC12" s="28">
        <f t="shared" si="20"/>
        <v>0</v>
      </c>
      <c r="AD12" s="28">
        <f t="shared" si="20"/>
        <v>0</v>
      </c>
      <c r="AE12" s="28">
        <f t="shared" si="20"/>
        <v>0</v>
      </c>
      <c r="AF12" s="28">
        <f t="shared" si="20"/>
        <v>0</v>
      </c>
      <c r="AG12" s="28">
        <f t="shared" si="20"/>
        <v>0</v>
      </c>
      <c r="AH12" s="28">
        <f t="shared" si="20"/>
        <v>0</v>
      </c>
      <c r="AI12" s="28">
        <f t="shared" si="20"/>
        <v>0</v>
      </c>
      <c r="AJ12" s="28">
        <f t="shared" si="20"/>
        <v>442687.6</v>
      </c>
      <c r="AK12" s="118"/>
      <c r="AL12" s="28">
        <f t="shared" si="20"/>
        <v>0</v>
      </c>
      <c r="AM12" s="28">
        <f t="shared" si="20"/>
        <v>0</v>
      </c>
      <c r="AN12" s="28">
        <f t="shared" si="20"/>
        <v>0</v>
      </c>
      <c r="AO12" s="28">
        <f t="shared" si="20"/>
        <v>0</v>
      </c>
      <c r="AP12" s="28">
        <f t="shared" si="20"/>
        <v>0</v>
      </c>
      <c r="AQ12" s="28">
        <f t="shared" si="20"/>
        <v>0</v>
      </c>
      <c r="AR12" s="28">
        <f t="shared" si="20"/>
        <v>0</v>
      </c>
      <c r="AS12" s="28">
        <f t="shared" si="20"/>
        <v>0</v>
      </c>
      <c r="AT12" s="28">
        <f t="shared" si="20"/>
        <v>0</v>
      </c>
      <c r="AU12" s="28">
        <f t="shared" si="20"/>
        <v>0</v>
      </c>
      <c r="AV12" s="28">
        <f>AV13+AV15+AV14</f>
        <v>672149</v>
      </c>
      <c r="AW12" s="28">
        <f t="shared" si="20"/>
        <v>0</v>
      </c>
      <c r="AX12" s="28">
        <f t="shared" si="20"/>
        <v>0</v>
      </c>
      <c r="AY12" s="28">
        <f t="shared" si="20"/>
        <v>0</v>
      </c>
      <c r="AZ12" s="28">
        <f t="shared" si="20"/>
        <v>0</v>
      </c>
      <c r="BA12" s="28">
        <f t="shared" si="20"/>
        <v>0</v>
      </c>
      <c r="BB12" s="28">
        <f t="shared" si="20"/>
        <v>0</v>
      </c>
      <c r="BC12" s="28">
        <f t="shared" si="20"/>
        <v>0</v>
      </c>
      <c r="BD12" s="28">
        <f t="shared" si="20"/>
        <v>0</v>
      </c>
      <c r="BE12" s="28">
        <f t="shared" si="20"/>
        <v>0</v>
      </c>
      <c r="BF12" s="28">
        <f t="shared" si="20"/>
        <v>0</v>
      </c>
      <c r="BG12" s="28">
        <f t="shared" si="20"/>
        <v>0</v>
      </c>
      <c r="BH12" s="28">
        <f t="shared" si="20"/>
        <v>0</v>
      </c>
      <c r="BI12" s="28">
        <f t="shared" si="20"/>
        <v>0</v>
      </c>
      <c r="BJ12" s="28">
        <f t="shared" si="20"/>
        <v>0</v>
      </c>
      <c r="BK12" s="28">
        <f t="shared" si="20"/>
        <v>0</v>
      </c>
      <c r="BL12" s="28">
        <f t="shared" si="20"/>
        <v>220663.4</v>
      </c>
      <c r="BM12" s="28">
        <f t="shared" si="20"/>
        <v>0</v>
      </c>
      <c r="BN12" s="28">
        <f t="shared" si="20"/>
        <v>0</v>
      </c>
      <c r="BO12" s="28">
        <f t="shared" si="20"/>
        <v>0</v>
      </c>
      <c r="BP12" s="28">
        <f t="shared" si="20"/>
        <v>0</v>
      </c>
      <c r="BQ12" s="28">
        <f t="shared" si="20"/>
        <v>0</v>
      </c>
      <c r="BR12" s="28">
        <f t="shared" ref="BR12:ED12" si="21">BR13+BR15+BR14</f>
        <v>0</v>
      </c>
      <c r="BS12" s="28">
        <f t="shared" si="21"/>
        <v>0</v>
      </c>
      <c r="BT12" s="28">
        <f t="shared" si="21"/>
        <v>0</v>
      </c>
      <c r="BU12" s="28">
        <f t="shared" si="21"/>
        <v>0</v>
      </c>
      <c r="BV12" s="28">
        <f t="shared" si="21"/>
        <v>0</v>
      </c>
      <c r="BW12" s="28">
        <f t="shared" si="21"/>
        <v>0</v>
      </c>
      <c r="BX12" s="28">
        <f t="shared" si="21"/>
        <v>0</v>
      </c>
      <c r="BY12" s="28">
        <f t="shared" si="21"/>
        <v>0</v>
      </c>
      <c r="BZ12" s="28">
        <f t="shared" si="21"/>
        <v>0</v>
      </c>
      <c r="CA12" s="28">
        <f t="shared" si="21"/>
        <v>0</v>
      </c>
      <c r="CB12" s="28">
        <f t="shared" si="21"/>
        <v>451485.6</v>
      </c>
      <c r="CC12" s="28">
        <f t="shared" si="21"/>
        <v>0</v>
      </c>
      <c r="CD12" s="28">
        <f t="shared" si="21"/>
        <v>0</v>
      </c>
      <c r="CE12" s="28">
        <f t="shared" si="21"/>
        <v>0</v>
      </c>
      <c r="CF12" s="28">
        <f t="shared" si="21"/>
        <v>0</v>
      </c>
      <c r="CG12" s="28">
        <f t="shared" si="21"/>
        <v>0</v>
      </c>
      <c r="CH12" s="28">
        <f t="shared" si="21"/>
        <v>0</v>
      </c>
      <c r="CI12" s="28">
        <f t="shared" si="21"/>
        <v>0</v>
      </c>
      <c r="CJ12" s="28">
        <f t="shared" si="21"/>
        <v>0</v>
      </c>
      <c r="CK12" s="28">
        <f t="shared" si="21"/>
        <v>0</v>
      </c>
      <c r="CL12" s="28">
        <f t="shared" si="21"/>
        <v>0</v>
      </c>
      <c r="CM12" s="28">
        <f t="shared" si="21"/>
        <v>672153.59999999998</v>
      </c>
      <c r="CN12" s="28">
        <f t="shared" si="21"/>
        <v>0</v>
      </c>
      <c r="CO12" s="28">
        <f t="shared" si="21"/>
        <v>0</v>
      </c>
      <c r="CP12" s="28">
        <f t="shared" si="21"/>
        <v>0</v>
      </c>
      <c r="CQ12" s="28">
        <f t="shared" si="21"/>
        <v>0</v>
      </c>
      <c r="CR12" s="28">
        <f t="shared" si="21"/>
        <v>0</v>
      </c>
      <c r="CS12" s="28">
        <f t="shared" si="21"/>
        <v>0</v>
      </c>
      <c r="CT12" s="28">
        <f t="shared" si="21"/>
        <v>0</v>
      </c>
      <c r="CU12" s="28">
        <f t="shared" si="21"/>
        <v>0</v>
      </c>
      <c r="CV12" s="28">
        <f t="shared" si="21"/>
        <v>0</v>
      </c>
      <c r="CW12" s="28">
        <f t="shared" si="21"/>
        <v>0</v>
      </c>
      <c r="CX12" s="28">
        <f t="shared" si="21"/>
        <v>0</v>
      </c>
      <c r="CY12" s="28">
        <f t="shared" si="21"/>
        <v>0</v>
      </c>
      <c r="CZ12" s="28">
        <f t="shared" si="21"/>
        <v>0</v>
      </c>
      <c r="DA12" s="28">
        <f t="shared" si="21"/>
        <v>0</v>
      </c>
      <c r="DB12" s="28">
        <f t="shared" si="21"/>
        <v>0</v>
      </c>
      <c r="DC12" s="28">
        <f t="shared" si="21"/>
        <v>220668</v>
      </c>
      <c r="DD12" s="28">
        <f t="shared" si="21"/>
        <v>0</v>
      </c>
      <c r="DE12" s="28">
        <f t="shared" si="21"/>
        <v>0</v>
      </c>
      <c r="DF12" s="28">
        <f t="shared" si="21"/>
        <v>0</v>
      </c>
      <c r="DG12" s="28">
        <f t="shared" si="21"/>
        <v>0</v>
      </c>
      <c r="DH12" s="28">
        <f t="shared" si="21"/>
        <v>0</v>
      </c>
      <c r="DI12" s="28">
        <f t="shared" si="21"/>
        <v>0</v>
      </c>
      <c r="DJ12" s="28">
        <f t="shared" si="21"/>
        <v>0</v>
      </c>
      <c r="DK12" s="118"/>
      <c r="DL12" s="28">
        <f t="shared" si="21"/>
        <v>0</v>
      </c>
      <c r="DM12" s="28">
        <f t="shared" si="21"/>
        <v>0</v>
      </c>
      <c r="DN12" s="28">
        <f t="shared" si="21"/>
        <v>0</v>
      </c>
      <c r="DO12" s="28">
        <f t="shared" si="21"/>
        <v>0</v>
      </c>
      <c r="DP12" s="28">
        <f t="shared" si="21"/>
        <v>0</v>
      </c>
      <c r="DQ12" s="28">
        <f t="shared" si="21"/>
        <v>0</v>
      </c>
      <c r="DR12" s="28">
        <f t="shared" si="21"/>
        <v>0</v>
      </c>
      <c r="DS12" s="28">
        <f t="shared" si="21"/>
        <v>0</v>
      </c>
      <c r="DT12" s="28">
        <f t="shared" si="21"/>
        <v>451485.6</v>
      </c>
      <c r="DU12" s="28">
        <f t="shared" si="21"/>
        <v>0</v>
      </c>
      <c r="DV12" s="28">
        <f t="shared" si="21"/>
        <v>0</v>
      </c>
      <c r="DW12" s="28">
        <f t="shared" si="21"/>
        <v>0</v>
      </c>
      <c r="DX12" s="28">
        <f t="shared" si="21"/>
        <v>0</v>
      </c>
      <c r="DY12" s="28">
        <f t="shared" si="21"/>
        <v>0</v>
      </c>
      <c r="DZ12" s="28">
        <f t="shared" si="21"/>
        <v>0</v>
      </c>
      <c r="EA12" s="28">
        <f t="shared" si="21"/>
        <v>0</v>
      </c>
      <c r="EB12" s="28">
        <f t="shared" si="21"/>
        <v>0</v>
      </c>
      <c r="EC12" s="28">
        <f t="shared" si="21"/>
        <v>0</v>
      </c>
      <c r="ED12" s="28">
        <f t="shared" si="21"/>
        <v>0</v>
      </c>
      <c r="EE12" s="28">
        <f t="shared" ref="EE12:GQ12" si="22">EE13+EE15+EE14</f>
        <v>672153.59999999998</v>
      </c>
      <c r="EF12" s="28">
        <f t="shared" si="22"/>
        <v>0</v>
      </c>
      <c r="EG12" s="28">
        <f t="shared" si="22"/>
        <v>0</v>
      </c>
      <c r="EH12" s="28">
        <f t="shared" si="22"/>
        <v>0</v>
      </c>
      <c r="EI12" s="28">
        <f t="shared" si="22"/>
        <v>0</v>
      </c>
      <c r="EJ12" s="28">
        <f t="shared" si="22"/>
        <v>0</v>
      </c>
      <c r="EK12" s="28">
        <f t="shared" si="22"/>
        <v>0</v>
      </c>
      <c r="EL12" s="28">
        <f t="shared" si="22"/>
        <v>0</v>
      </c>
      <c r="EM12" s="28">
        <f t="shared" si="22"/>
        <v>0</v>
      </c>
      <c r="EN12" s="28">
        <f t="shared" si="22"/>
        <v>0</v>
      </c>
      <c r="EO12" s="28">
        <f t="shared" si="22"/>
        <v>0</v>
      </c>
      <c r="EP12" s="28">
        <f t="shared" si="22"/>
        <v>0</v>
      </c>
      <c r="EQ12" s="28">
        <f t="shared" si="22"/>
        <v>0</v>
      </c>
      <c r="ER12" s="28">
        <f t="shared" si="22"/>
        <v>0</v>
      </c>
      <c r="ES12" s="28">
        <f t="shared" si="22"/>
        <v>0</v>
      </c>
      <c r="ET12" s="28">
        <f t="shared" si="22"/>
        <v>0</v>
      </c>
      <c r="EU12" s="28">
        <f t="shared" si="22"/>
        <v>220668</v>
      </c>
      <c r="EV12" s="28">
        <f t="shared" si="22"/>
        <v>0</v>
      </c>
      <c r="EW12" s="28">
        <f t="shared" si="22"/>
        <v>0</v>
      </c>
      <c r="EX12" s="28">
        <f t="shared" si="22"/>
        <v>0</v>
      </c>
      <c r="EY12" s="28">
        <f t="shared" si="22"/>
        <v>0</v>
      </c>
      <c r="EZ12" s="28">
        <f t="shared" si="22"/>
        <v>0</v>
      </c>
      <c r="FA12" s="28">
        <f t="shared" si="22"/>
        <v>0</v>
      </c>
      <c r="FB12" s="28">
        <f t="shared" si="22"/>
        <v>0</v>
      </c>
      <c r="FC12" s="118"/>
      <c r="FD12" s="28">
        <f t="shared" si="22"/>
        <v>0</v>
      </c>
      <c r="FE12" s="28">
        <f t="shared" si="22"/>
        <v>0</v>
      </c>
      <c r="FF12" s="28">
        <f t="shared" si="22"/>
        <v>0</v>
      </c>
      <c r="FG12" s="28">
        <f t="shared" si="22"/>
        <v>0</v>
      </c>
      <c r="FH12" s="28">
        <f t="shared" si="22"/>
        <v>0</v>
      </c>
      <c r="FI12" s="28">
        <f t="shared" si="22"/>
        <v>0</v>
      </c>
      <c r="FJ12" s="28">
        <f t="shared" si="22"/>
        <v>0</v>
      </c>
      <c r="FK12" s="28">
        <f t="shared" si="22"/>
        <v>0</v>
      </c>
      <c r="FL12" s="28">
        <f t="shared" si="22"/>
        <v>451485.6</v>
      </c>
      <c r="FM12" s="28">
        <f t="shared" si="22"/>
        <v>0</v>
      </c>
      <c r="FN12" s="28">
        <f t="shared" si="22"/>
        <v>0</v>
      </c>
      <c r="FO12" s="28">
        <f t="shared" si="22"/>
        <v>0</v>
      </c>
      <c r="FP12" s="28">
        <f t="shared" si="22"/>
        <v>0</v>
      </c>
      <c r="FQ12" s="28">
        <f t="shared" si="22"/>
        <v>0</v>
      </c>
      <c r="FR12" s="28">
        <f t="shared" si="22"/>
        <v>0</v>
      </c>
      <c r="FS12" s="28">
        <f t="shared" si="22"/>
        <v>0</v>
      </c>
      <c r="FT12" s="28">
        <f t="shared" si="22"/>
        <v>0</v>
      </c>
      <c r="FU12" s="28">
        <f t="shared" si="22"/>
        <v>0</v>
      </c>
      <c r="FV12" s="28">
        <f t="shared" si="22"/>
        <v>0</v>
      </c>
      <c r="FW12" s="28">
        <f t="shared" si="22"/>
        <v>672153.59999999998</v>
      </c>
      <c r="FX12" s="28">
        <f t="shared" si="22"/>
        <v>0</v>
      </c>
      <c r="FY12" s="28">
        <f t="shared" si="22"/>
        <v>0</v>
      </c>
      <c r="FZ12" s="28">
        <f t="shared" si="22"/>
        <v>0</v>
      </c>
      <c r="GA12" s="28">
        <f t="shared" si="22"/>
        <v>0</v>
      </c>
      <c r="GB12" s="28">
        <f t="shared" si="22"/>
        <v>0</v>
      </c>
      <c r="GC12" s="28">
        <f t="shared" si="22"/>
        <v>0</v>
      </c>
      <c r="GD12" s="28">
        <f t="shared" si="22"/>
        <v>0</v>
      </c>
      <c r="GE12" s="28">
        <f t="shared" si="22"/>
        <v>0</v>
      </c>
      <c r="GF12" s="28">
        <f t="shared" si="22"/>
        <v>0</v>
      </c>
      <c r="GG12" s="28">
        <f t="shared" si="22"/>
        <v>0</v>
      </c>
      <c r="GH12" s="28">
        <f t="shared" si="22"/>
        <v>0</v>
      </c>
      <c r="GI12" s="28">
        <f t="shared" si="22"/>
        <v>0</v>
      </c>
      <c r="GJ12" s="28">
        <f t="shared" si="22"/>
        <v>0</v>
      </c>
      <c r="GK12" s="28">
        <f t="shared" si="22"/>
        <v>0</v>
      </c>
      <c r="GL12" s="28">
        <f t="shared" si="22"/>
        <v>0</v>
      </c>
      <c r="GM12" s="28">
        <f t="shared" si="22"/>
        <v>220668</v>
      </c>
      <c r="GN12" s="28">
        <f t="shared" si="22"/>
        <v>0</v>
      </c>
      <c r="GO12" s="28">
        <f t="shared" si="22"/>
        <v>0</v>
      </c>
      <c r="GP12" s="28">
        <f t="shared" si="22"/>
        <v>0</v>
      </c>
      <c r="GQ12" s="28">
        <f t="shared" si="22"/>
        <v>0</v>
      </c>
      <c r="GR12" s="28">
        <f t="shared" ref="GR12:HN12" si="23">GR13+GR15+GR14</f>
        <v>0</v>
      </c>
      <c r="GS12" s="28">
        <f t="shared" si="23"/>
        <v>0</v>
      </c>
      <c r="GT12" s="28">
        <f t="shared" si="23"/>
        <v>0</v>
      </c>
      <c r="GU12" s="118"/>
      <c r="GV12" s="28">
        <f t="shared" si="23"/>
        <v>0</v>
      </c>
      <c r="GW12" s="28">
        <f t="shared" si="23"/>
        <v>0</v>
      </c>
      <c r="GX12" s="28">
        <f t="shared" si="23"/>
        <v>0</v>
      </c>
      <c r="GY12" s="28">
        <f t="shared" si="23"/>
        <v>0</v>
      </c>
      <c r="GZ12" s="28">
        <f t="shared" si="23"/>
        <v>0</v>
      </c>
      <c r="HA12" s="28">
        <f t="shared" si="23"/>
        <v>0</v>
      </c>
      <c r="HB12" s="28">
        <f t="shared" si="23"/>
        <v>0</v>
      </c>
      <c r="HC12" s="28">
        <f t="shared" si="23"/>
        <v>0</v>
      </c>
      <c r="HD12" s="28">
        <f t="shared" si="23"/>
        <v>451485.6</v>
      </c>
      <c r="HE12" s="28">
        <f t="shared" si="23"/>
        <v>0</v>
      </c>
      <c r="HF12" s="28">
        <f t="shared" si="23"/>
        <v>0</v>
      </c>
      <c r="HG12" s="28">
        <f t="shared" si="23"/>
        <v>0</v>
      </c>
      <c r="HH12" s="28">
        <f t="shared" si="23"/>
        <v>0</v>
      </c>
      <c r="HI12" s="28">
        <f t="shared" si="23"/>
        <v>0</v>
      </c>
      <c r="HJ12" s="28">
        <f t="shared" si="23"/>
        <v>0</v>
      </c>
      <c r="HK12" s="28">
        <f t="shared" si="23"/>
        <v>0</v>
      </c>
      <c r="HL12" s="28">
        <f t="shared" si="23"/>
        <v>0</v>
      </c>
      <c r="HM12" s="28">
        <f t="shared" si="23"/>
        <v>0</v>
      </c>
      <c r="HN12" s="28">
        <f t="shared" si="23"/>
        <v>0</v>
      </c>
    </row>
    <row r="13" spans="1:222" ht="45.75" customHeight="1" x14ac:dyDescent="0.25">
      <c r="A13" s="194"/>
      <c r="B13" s="5">
        <v>11001</v>
      </c>
      <c r="C13" s="37" t="s">
        <v>74</v>
      </c>
      <c r="D13" s="80">
        <f>SUM(E13:AU13)</f>
        <v>417485.6</v>
      </c>
      <c r="E13" s="4"/>
      <c r="F13" s="4"/>
      <c r="G13" s="4"/>
      <c r="H13" s="4"/>
      <c r="I13" s="4"/>
      <c r="J13" s="4"/>
      <c r="K13" s="4"/>
      <c r="L13" s="4"/>
      <c r="M13" s="7"/>
      <c r="N13" s="4"/>
      <c r="O13" s="4"/>
      <c r="P13" s="4"/>
      <c r="Q13" s="4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7"/>
      <c r="AJ13" s="4">
        <v>417485.6</v>
      </c>
      <c r="AK13" s="7"/>
      <c r="AL13" s="4"/>
      <c r="AM13" s="7"/>
      <c r="AN13" s="4"/>
      <c r="AO13" s="4"/>
      <c r="AP13" s="4"/>
      <c r="AQ13" s="4"/>
      <c r="AR13" s="4"/>
      <c r="AS13" s="4"/>
      <c r="AT13" s="4"/>
      <c r="AU13" s="4"/>
      <c r="AV13" s="28">
        <f>SUM(AW13:CL13)</f>
        <v>417485.6</v>
      </c>
      <c r="AW13" s="4"/>
      <c r="AX13" s="4"/>
      <c r="AY13" s="4"/>
      <c r="AZ13" s="4"/>
      <c r="BA13" s="4"/>
      <c r="BB13" s="4"/>
      <c r="BC13" s="4"/>
      <c r="BD13" s="4"/>
      <c r="BE13" s="7"/>
      <c r="BF13" s="4"/>
      <c r="BG13" s="4"/>
      <c r="BH13" s="4"/>
      <c r="BI13" s="4"/>
      <c r="BJ13" s="7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7"/>
      <c r="CB13" s="4">
        <v>417485.6</v>
      </c>
      <c r="CC13" s="4"/>
      <c r="CD13" s="7"/>
      <c r="CE13" s="4"/>
      <c r="CF13" s="4"/>
      <c r="CG13" s="4"/>
      <c r="CH13" s="4"/>
      <c r="CI13" s="4"/>
      <c r="CJ13" s="4"/>
      <c r="CK13" s="4"/>
      <c r="CL13" s="4"/>
      <c r="CM13" s="28">
        <f>SUM(CN13:ED13)</f>
        <v>417485.6</v>
      </c>
      <c r="CN13" s="4"/>
      <c r="CO13" s="4"/>
      <c r="CP13" s="4"/>
      <c r="CQ13" s="4"/>
      <c r="CR13" s="4"/>
      <c r="CS13" s="4"/>
      <c r="CT13" s="4"/>
      <c r="CU13" s="4"/>
      <c r="CV13" s="7"/>
      <c r="CW13" s="4"/>
      <c r="CX13" s="4"/>
      <c r="CY13" s="4"/>
      <c r="CZ13" s="4"/>
      <c r="DA13" s="7"/>
      <c r="DB13" s="4"/>
      <c r="DC13" s="4"/>
      <c r="DD13" s="4"/>
      <c r="DE13" s="4"/>
      <c r="DF13" s="4"/>
      <c r="DG13" s="4"/>
      <c r="DH13" s="4"/>
      <c r="DI13" s="4"/>
      <c r="DJ13" s="4"/>
      <c r="DK13" s="7"/>
      <c r="DL13" s="4"/>
      <c r="DM13" s="4"/>
      <c r="DN13" s="4"/>
      <c r="DO13" s="4"/>
      <c r="DP13" s="4"/>
      <c r="DQ13" s="4"/>
      <c r="DR13" s="4"/>
      <c r="DS13" s="7"/>
      <c r="DT13" s="4">
        <v>417485.6</v>
      </c>
      <c r="DU13" s="4"/>
      <c r="DV13" s="7"/>
      <c r="DW13" s="4"/>
      <c r="DX13" s="4"/>
      <c r="DY13" s="4"/>
      <c r="DZ13" s="4"/>
      <c r="EA13" s="4"/>
      <c r="EB13" s="4"/>
      <c r="EC13" s="4"/>
      <c r="ED13" s="4"/>
      <c r="EE13" s="28">
        <f>SUM(EF13:FV13)</f>
        <v>417485.6</v>
      </c>
      <c r="EF13" s="4"/>
      <c r="EG13" s="4"/>
      <c r="EH13" s="4"/>
      <c r="EI13" s="4"/>
      <c r="EJ13" s="4"/>
      <c r="EK13" s="4"/>
      <c r="EL13" s="4"/>
      <c r="EM13" s="4"/>
      <c r="EN13" s="7"/>
      <c r="EO13" s="4"/>
      <c r="EP13" s="4"/>
      <c r="EQ13" s="4"/>
      <c r="ER13" s="4"/>
      <c r="ES13" s="7"/>
      <c r="ET13" s="4"/>
      <c r="EU13" s="4"/>
      <c r="EV13" s="4"/>
      <c r="EW13" s="4"/>
      <c r="EX13" s="4"/>
      <c r="EY13" s="4"/>
      <c r="EZ13" s="4"/>
      <c r="FA13" s="4"/>
      <c r="FB13" s="4"/>
      <c r="FC13" s="7"/>
      <c r="FD13" s="4"/>
      <c r="FE13" s="4"/>
      <c r="FF13" s="4"/>
      <c r="FG13" s="4"/>
      <c r="FH13" s="4"/>
      <c r="FI13" s="4"/>
      <c r="FJ13" s="4"/>
      <c r="FK13" s="7"/>
      <c r="FL13" s="4">
        <v>417485.6</v>
      </c>
      <c r="FM13" s="4"/>
      <c r="FN13" s="7"/>
      <c r="FO13" s="4"/>
      <c r="FP13" s="4"/>
      <c r="FQ13" s="4"/>
      <c r="FR13" s="4"/>
      <c r="FS13" s="4"/>
      <c r="FT13" s="4"/>
      <c r="FU13" s="4"/>
      <c r="FV13" s="4"/>
      <c r="FW13" s="28">
        <f>SUM(FX13:HN13)</f>
        <v>417485.6</v>
      </c>
      <c r="FX13" s="4"/>
      <c r="FY13" s="4"/>
      <c r="FZ13" s="4"/>
      <c r="GA13" s="4"/>
      <c r="GB13" s="4"/>
      <c r="GC13" s="4"/>
      <c r="GD13" s="4"/>
      <c r="GE13" s="4"/>
      <c r="GF13" s="7"/>
      <c r="GG13" s="4"/>
      <c r="GH13" s="4"/>
      <c r="GI13" s="4"/>
      <c r="GJ13" s="4"/>
      <c r="GK13" s="7"/>
      <c r="GL13" s="4"/>
      <c r="GM13" s="4"/>
      <c r="GN13" s="4"/>
      <c r="GO13" s="4"/>
      <c r="GP13" s="4"/>
      <c r="GQ13" s="4"/>
      <c r="GR13" s="4"/>
      <c r="GS13" s="4"/>
      <c r="GT13" s="4"/>
      <c r="GU13" s="7"/>
      <c r="GV13" s="4"/>
      <c r="GW13" s="4"/>
      <c r="GX13" s="4"/>
      <c r="GY13" s="4"/>
      <c r="GZ13" s="4"/>
      <c r="HA13" s="4"/>
      <c r="HB13" s="4"/>
      <c r="HC13" s="7"/>
      <c r="HD13" s="4">
        <v>417485.6</v>
      </c>
      <c r="HE13" s="4"/>
      <c r="HF13" s="7"/>
      <c r="HG13" s="4"/>
      <c r="HH13" s="4"/>
      <c r="HI13" s="4"/>
      <c r="HJ13" s="4"/>
      <c r="HK13" s="4"/>
      <c r="HL13" s="4"/>
      <c r="HM13" s="4"/>
      <c r="HN13" s="4"/>
    </row>
    <row r="14" spans="1:222" ht="43.5" customHeight="1" x14ac:dyDescent="0.25">
      <c r="A14" s="195"/>
      <c r="B14" s="5">
        <v>11002</v>
      </c>
      <c r="C14" s="37" t="s">
        <v>104</v>
      </c>
      <c r="D14" s="80">
        <f t="shared" ref="D14:D17" si="24">SUM(E14:AU14)</f>
        <v>25202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25202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28">
        <f t="shared" ref="AV14:AV15" si="25">SUM(AW14:CL14)</f>
        <v>34000</v>
      </c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>
        <v>34000</v>
      </c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28">
        <f t="shared" ref="CM14:CM15" si="26">SUM(CN14:ED14)</f>
        <v>34000</v>
      </c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>
        <v>34000</v>
      </c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28">
        <f t="shared" ref="EE14:EE15" si="27">SUM(EF14:FV14)</f>
        <v>34000</v>
      </c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>
        <v>34000</v>
      </c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28">
        <f t="shared" ref="FW14:FW15" si="28">SUM(FX14:HN14)</f>
        <v>34000</v>
      </c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>
        <v>34000</v>
      </c>
      <c r="HE14" s="7"/>
      <c r="HF14" s="7"/>
      <c r="HG14" s="7"/>
      <c r="HH14" s="7"/>
      <c r="HI14" s="7"/>
      <c r="HJ14" s="7"/>
      <c r="HK14" s="7"/>
      <c r="HL14" s="7"/>
      <c r="HM14" s="7"/>
      <c r="HN14" s="7"/>
    </row>
    <row r="15" spans="1:222" ht="44.25" customHeight="1" x14ac:dyDescent="0.25">
      <c r="A15" s="194"/>
      <c r="B15" s="5">
        <v>11003</v>
      </c>
      <c r="C15" s="37" t="s">
        <v>5</v>
      </c>
      <c r="D15" s="80">
        <f t="shared" si="24"/>
        <v>235665.8</v>
      </c>
      <c r="E15" s="4"/>
      <c r="F15" s="4"/>
      <c r="G15" s="4"/>
      <c r="H15" s="4"/>
      <c r="I15" s="4"/>
      <c r="J15" s="4"/>
      <c r="K15" s="4"/>
      <c r="L15" s="4"/>
      <c r="M15" s="7"/>
      <c r="N15" s="4"/>
      <c r="O15" s="4"/>
      <c r="P15" s="4"/>
      <c r="Q15" s="4"/>
      <c r="R15" s="7"/>
      <c r="S15" s="4"/>
      <c r="T15" s="10">
        <v>235665.8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7"/>
      <c r="AJ15" s="4"/>
      <c r="AK15" s="7"/>
      <c r="AL15" s="4"/>
      <c r="AM15" s="7"/>
      <c r="AN15" s="4"/>
      <c r="AO15" s="4"/>
      <c r="AP15" s="4"/>
      <c r="AQ15" s="4"/>
      <c r="AR15" s="4"/>
      <c r="AS15" s="4"/>
      <c r="AT15" s="4"/>
      <c r="AU15" s="4"/>
      <c r="AV15" s="28">
        <f t="shared" si="25"/>
        <v>220663.4</v>
      </c>
      <c r="AW15" s="4"/>
      <c r="AX15" s="4"/>
      <c r="AY15" s="4"/>
      <c r="AZ15" s="4"/>
      <c r="BA15" s="4"/>
      <c r="BB15" s="4"/>
      <c r="BC15" s="4"/>
      <c r="BD15" s="4"/>
      <c r="BE15" s="7"/>
      <c r="BF15" s="4"/>
      <c r="BG15" s="4"/>
      <c r="BH15" s="4"/>
      <c r="BI15" s="4"/>
      <c r="BJ15" s="7"/>
      <c r="BK15" s="4"/>
      <c r="BL15" s="4">
        <v>220663.4</v>
      </c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7"/>
      <c r="CB15" s="4"/>
      <c r="CC15" s="4"/>
      <c r="CD15" s="7"/>
      <c r="CE15" s="4"/>
      <c r="CF15" s="4"/>
      <c r="CG15" s="4"/>
      <c r="CH15" s="4"/>
      <c r="CI15" s="4"/>
      <c r="CJ15" s="4"/>
      <c r="CK15" s="4"/>
      <c r="CL15" s="4"/>
      <c r="CM15" s="28">
        <f t="shared" si="26"/>
        <v>220668</v>
      </c>
      <c r="CN15" s="4"/>
      <c r="CO15" s="4"/>
      <c r="CP15" s="4"/>
      <c r="CQ15" s="4"/>
      <c r="CR15" s="4"/>
      <c r="CS15" s="4"/>
      <c r="CT15" s="4"/>
      <c r="CU15" s="4"/>
      <c r="CV15" s="7"/>
      <c r="CW15" s="4"/>
      <c r="CX15" s="4"/>
      <c r="CY15" s="4"/>
      <c r="CZ15" s="4"/>
      <c r="DA15" s="7"/>
      <c r="DB15" s="4"/>
      <c r="DC15" s="4">
        <v>220668</v>
      </c>
      <c r="DD15" s="4"/>
      <c r="DE15" s="4"/>
      <c r="DF15" s="4"/>
      <c r="DG15" s="4"/>
      <c r="DH15" s="4"/>
      <c r="DI15" s="4"/>
      <c r="DJ15" s="4"/>
      <c r="DK15" s="7"/>
      <c r="DL15" s="4"/>
      <c r="DM15" s="4"/>
      <c r="DN15" s="4"/>
      <c r="DO15" s="4"/>
      <c r="DP15" s="4"/>
      <c r="DQ15" s="4"/>
      <c r="DR15" s="4"/>
      <c r="DS15" s="7"/>
      <c r="DT15" s="27"/>
      <c r="DU15" s="4"/>
      <c r="DV15" s="7"/>
      <c r="DW15" s="4"/>
      <c r="DX15" s="4"/>
      <c r="DY15" s="4"/>
      <c r="DZ15" s="4"/>
      <c r="EA15" s="4"/>
      <c r="EB15" s="4"/>
      <c r="EC15" s="4"/>
      <c r="ED15" s="4"/>
      <c r="EE15" s="28">
        <f t="shared" si="27"/>
        <v>220668</v>
      </c>
      <c r="EF15" s="4"/>
      <c r="EG15" s="4"/>
      <c r="EH15" s="4"/>
      <c r="EI15" s="4"/>
      <c r="EJ15" s="4"/>
      <c r="EK15" s="4"/>
      <c r="EL15" s="4"/>
      <c r="EM15" s="4"/>
      <c r="EN15" s="7"/>
      <c r="EO15" s="4"/>
      <c r="EP15" s="4"/>
      <c r="EQ15" s="4"/>
      <c r="ER15" s="4"/>
      <c r="ES15" s="7"/>
      <c r="ET15" s="4"/>
      <c r="EU15" s="4">
        <v>220668</v>
      </c>
      <c r="EV15" s="4"/>
      <c r="EW15" s="4"/>
      <c r="EX15" s="4"/>
      <c r="EY15" s="4"/>
      <c r="EZ15" s="4"/>
      <c r="FA15" s="4"/>
      <c r="FB15" s="4"/>
      <c r="FC15" s="7"/>
      <c r="FD15" s="4"/>
      <c r="FE15" s="4"/>
      <c r="FF15" s="4"/>
      <c r="FG15" s="4"/>
      <c r="FH15" s="4"/>
      <c r="FI15" s="4"/>
      <c r="FJ15" s="4"/>
      <c r="FK15" s="7"/>
      <c r="FL15" s="4"/>
      <c r="FM15" s="4"/>
      <c r="FN15" s="7"/>
      <c r="FO15" s="4"/>
      <c r="FP15" s="4"/>
      <c r="FQ15" s="4"/>
      <c r="FR15" s="4"/>
      <c r="FS15" s="4"/>
      <c r="FT15" s="4"/>
      <c r="FU15" s="4"/>
      <c r="FV15" s="4"/>
      <c r="FW15" s="28">
        <f t="shared" si="28"/>
        <v>220668</v>
      </c>
      <c r="FX15" s="4"/>
      <c r="FY15" s="4"/>
      <c r="FZ15" s="4"/>
      <c r="GA15" s="4"/>
      <c r="GB15" s="4"/>
      <c r="GC15" s="4"/>
      <c r="GD15" s="4"/>
      <c r="GE15" s="4"/>
      <c r="GF15" s="7"/>
      <c r="GG15" s="4"/>
      <c r="GH15" s="4"/>
      <c r="GI15" s="4"/>
      <c r="GJ15" s="4"/>
      <c r="GK15" s="7"/>
      <c r="GL15" s="4"/>
      <c r="GM15" s="4">
        <v>220668</v>
      </c>
      <c r="GN15" s="4"/>
      <c r="GO15" s="4"/>
      <c r="GP15" s="4"/>
      <c r="GQ15" s="4"/>
      <c r="GR15" s="4"/>
      <c r="GS15" s="4"/>
      <c r="GT15" s="4"/>
      <c r="GU15" s="7"/>
      <c r="GV15" s="4"/>
      <c r="GW15" s="4"/>
      <c r="GX15" s="4"/>
      <c r="GY15" s="4"/>
      <c r="GZ15" s="4"/>
      <c r="HA15" s="4"/>
      <c r="HB15" s="4"/>
      <c r="HC15" s="7"/>
      <c r="HD15" s="4"/>
      <c r="HE15" s="4"/>
      <c r="HF15" s="7"/>
      <c r="HG15" s="4"/>
      <c r="HH15" s="4"/>
      <c r="HI15" s="4"/>
      <c r="HJ15" s="4"/>
      <c r="HK15" s="4"/>
      <c r="HL15" s="4"/>
      <c r="HM15" s="4"/>
      <c r="HN15" s="4"/>
    </row>
    <row r="16" spans="1:222" ht="54" customHeight="1" x14ac:dyDescent="0.25">
      <c r="A16" s="189">
        <v>1120</v>
      </c>
      <c r="B16" s="29"/>
      <c r="C16" s="31" t="s">
        <v>75</v>
      </c>
      <c r="D16" s="80">
        <f>D17+D18+D19+D20+D21+D22+D23+D24</f>
        <v>11884976.500000004</v>
      </c>
      <c r="E16" s="28">
        <f t="shared" ref="E16:AH16" si="29">E17+E18+E19+E20+E21+E22+E23+E24</f>
        <v>7575626.7999999998</v>
      </c>
      <c r="F16" s="28">
        <f t="shared" si="29"/>
        <v>1194344.7</v>
      </c>
      <c r="G16" s="28">
        <f t="shared" si="29"/>
        <v>69900.700000000012</v>
      </c>
      <c r="H16" s="28">
        <f t="shared" si="29"/>
        <v>713170.79999999993</v>
      </c>
      <c r="I16" s="28">
        <f t="shared" si="29"/>
        <v>89958.2</v>
      </c>
      <c r="J16" s="28">
        <f t="shared" si="29"/>
        <v>30581.3</v>
      </c>
      <c r="K16" s="28">
        <f t="shared" si="29"/>
        <v>3144.6</v>
      </c>
      <c r="L16" s="28">
        <f t="shared" si="29"/>
        <v>2939</v>
      </c>
      <c r="M16" s="28">
        <f t="shared" si="29"/>
        <v>0</v>
      </c>
      <c r="N16" s="28">
        <f t="shared" si="29"/>
        <v>6412.8</v>
      </c>
      <c r="O16" s="28">
        <f t="shared" si="29"/>
        <v>1703.3</v>
      </c>
      <c r="P16" s="28">
        <f t="shared" si="29"/>
        <v>1031</v>
      </c>
      <c r="Q16" s="28">
        <f t="shared" si="29"/>
        <v>406</v>
      </c>
      <c r="R16" s="28">
        <f t="shared" si="29"/>
        <v>0</v>
      </c>
      <c r="S16" s="28">
        <f t="shared" si="29"/>
        <v>3594.6</v>
      </c>
      <c r="T16" s="28">
        <f t="shared" si="29"/>
        <v>0</v>
      </c>
      <c r="U16" s="28">
        <f t="shared" si="29"/>
        <v>917838.4</v>
      </c>
      <c r="V16" s="28">
        <f t="shared" si="29"/>
        <v>0</v>
      </c>
      <c r="W16" s="28">
        <f t="shared" si="29"/>
        <v>0</v>
      </c>
      <c r="X16" s="28">
        <f t="shared" si="29"/>
        <v>3941</v>
      </c>
      <c r="Y16" s="28">
        <f t="shared" si="29"/>
        <v>66162.8</v>
      </c>
      <c r="Z16" s="28">
        <f t="shared" si="29"/>
        <v>29046</v>
      </c>
      <c r="AA16" s="28">
        <f t="shared" si="29"/>
        <v>143751.30000000002</v>
      </c>
      <c r="AB16" s="28">
        <f t="shared" si="29"/>
        <v>98039.2</v>
      </c>
      <c r="AC16" s="28">
        <f t="shared" si="29"/>
        <v>71162.7</v>
      </c>
      <c r="AD16" s="28">
        <f t="shared" si="29"/>
        <v>61485.200000000004</v>
      </c>
      <c r="AE16" s="28">
        <f t="shared" si="29"/>
        <v>16263</v>
      </c>
      <c r="AF16" s="28">
        <f t="shared" si="29"/>
        <v>0</v>
      </c>
      <c r="AG16" s="28">
        <f t="shared" si="29"/>
        <v>604464.70000000007</v>
      </c>
      <c r="AH16" s="28">
        <f t="shared" si="29"/>
        <v>0</v>
      </c>
      <c r="AI16" s="28">
        <f t="shared" ref="AI16" si="30">AI17+AI18+AI19+AI20+AI21+AI22+AI23+AI24</f>
        <v>0</v>
      </c>
      <c r="AJ16" s="28">
        <f t="shared" ref="AJ16" si="31">AJ17+AJ18+AJ19+AJ20+AJ21+AJ22+AJ23+AJ24</f>
        <v>60552.9</v>
      </c>
      <c r="AK16" s="118"/>
      <c r="AL16" s="28">
        <f t="shared" ref="AL16" si="32">AL17+AL18+AL19+AL20+AL21+AL22+AL23+AL24</f>
        <v>14978.599999999999</v>
      </c>
      <c r="AM16" s="28">
        <f t="shared" ref="AM16" si="33">AM17+AM18+AM19+AM20+AM21+AM22+AM23+AM24</f>
        <v>0</v>
      </c>
      <c r="AN16" s="28">
        <f t="shared" ref="AN16" si="34">AN17+AN18+AN19+AN20+AN21+AN22+AN23+AN24</f>
        <v>0</v>
      </c>
      <c r="AO16" s="28">
        <f t="shared" ref="AO16" si="35">AO17+AO18+AO19+AO20+AO21+AO22+AO23+AO24</f>
        <v>0</v>
      </c>
      <c r="AP16" s="28">
        <f t="shared" ref="AP16" si="36">AP17+AP18+AP19+AP20+AP21+AP22+AP23+AP24</f>
        <v>0</v>
      </c>
      <c r="AQ16" s="28">
        <f t="shared" ref="AQ16" si="37">AQ17+AQ18+AQ19+AQ20+AQ21+AQ22+AQ23+AQ24</f>
        <v>31275.9</v>
      </c>
      <c r="AR16" s="28">
        <f t="shared" ref="AR16" si="38">AR17+AR18+AR19+AR20+AR21+AR22+AR23+AR24</f>
        <v>0</v>
      </c>
      <c r="AS16" s="28">
        <f t="shared" ref="AS16" si="39">AS17+AS18+AS19+AS20+AS21+AS22+AS23+AS24</f>
        <v>56436</v>
      </c>
      <c r="AT16" s="28">
        <f t="shared" ref="AT16" si="40">AT17+AT18+AT19+AT20+AT21+AT22+AT23+AT24</f>
        <v>0</v>
      </c>
      <c r="AU16" s="28">
        <f t="shared" ref="AU16" si="41">AU17+AU18+AU19+AU20+AU21+AU22+AU23+AU24</f>
        <v>10455</v>
      </c>
      <c r="AV16" s="28">
        <f t="shared" ref="AV16" si="42">AV17+AV18+AV19+AV20+AV21+AV22+AV23+AV24</f>
        <v>12387473.800000001</v>
      </c>
      <c r="AW16" s="28">
        <f t="shared" ref="AW16" si="43">AW17+AW18+AW19+AW20+AW21+AW22+AW23+AW24</f>
        <v>7571940.0999999996</v>
      </c>
      <c r="AX16" s="28">
        <f t="shared" ref="AX16" si="44">AX17+AX18+AX19+AX20+AX21+AX22+AX23+AX24</f>
        <v>1230249.5</v>
      </c>
      <c r="AY16" s="28">
        <f t="shared" ref="AY16" si="45">AY17+AY18+AY19+AY20+AY21+AY22+AY23+AY24</f>
        <v>64260.1</v>
      </c>
      <c r="AZ16" s="28">
        <f t="shared" ref="AZ16" si="46">AZ17+AZ18+AZ19+AZ20+AZ21+AZ22+AZ23+AZ24</f>
        <v>666468.4</v>
      </c>
      <c r="BA16" s="28">
        <f t="shared" ref="BA16" si="47">BA17+BA18+BA19+BA20+BA21+BA22+BA23+BA24</f>
        <v>49587.1</v>
      </c>
      <c r="BB16" s="28">
        <f t="shared" ref="BB16" si="48">BB17+BB18+BB19+BB20+BB21+BB22+BB23+BB24</f>
        <v>30246.5</v>
      </c>
      <c r="BC16" s="28">
        <f t="shared" ref="BC16" si="49">BC17+BC18+BC19+BC20+BC21+BC22+BC23+BC24</f>
        <v>3795</v>
      </c>
      <c r="BD16" s="28">
        <f t="shared" ref="BD16" si="50">BD17+BD18+BD19+BD20+BD21+BD22+BD23+BD24</f>
        <v>5000</v>
      </c>
      <c r="BE16" s="28">
        <f t="shared" ref="BE16" si="51">BE17+BE18+BE19+BE20+BE21+BE22+BE23+BE24</f>
        <v>0</v>
      </c>
      <c r="BF16" s="28">
        <f t="shared" ref="BF16" si="52">BF17+BF18+BF19+BF20+BF21+BF22+BF23+BF24</f>
        <v>14604</v>
      </c>
      <c r="BG16" s="28">
        <f t="shared" ref="BG16" si="53">BG17+BG18+BG19+BG20+BG21+BG22+BG23+BG24</f>
        <v>9716</v>
      </c>
      <c r="BH16" s="28">
        <f t="shared" ref="BH16" si="54">BH17+BH18+BH19+BH20+BH21+BH22+BH23+BH24</f>
        <v>1544</v>
      </c>
      <c r="BI16" s="28">
        <f t="shared" ref="BI16" si="55">BI17+BI18+BI19+BI20+BI21+BI22+BI23+BI24</f>
        <v>6500</v>
      </c>
      <c r="BJ16" s="28">
        <f t="shared" ref="BJ16" si="56">BJ17+BJ18+BJ19+BJ20+BJ21+BJ22+BJ23+BJ24</f>
        <v>0</v>
      </c>
      <c r="BK16" s="28">
        <f t="shared" ref="BK16" si="57">BK17+BK18+BK19+BK20+BK21+BK22+BK23+BK24</f>
        <v>9816.4</v>
      </c>
      <c r="BL16" s="28">
        <f t="shared" ref="BL16" si="58">BL17+BL18+BL19+BL20+BL21+BL22+BL23+BL24</f>
        <v>0</v>
      </c>
      <c r="BM16" s="28">
        <f t="shared" ref="BM16" si="59">BM17+BM18+BM19+BM20+BM21+BM22+BM23+BM24</f>
        <v>1357800</v>
      </c>
      <c r="BN16" s="28">
        <f t="shared" ref="BN16" si="60">BN17+BN18+BN19+BN20+BN21+BN22+BN23+BN24</f>
        <v>300</v>
      </c>
      <c r="BO16" s="28">
        <f t="shared" ref="BO16" si="61">BO17+BO18+BO19+BO20+BO21+BO22+BO23+BO24</f>
        <v>1000</v>
      </c>
      <c r="BP16" s="28">
        <f t="shared" ref="BP16" si="62">BP17+BP18+BP19+BP20+BP21+BP22+BP23+BP24</f>
        <v>3204.1</v>
      </c>
      <c r="BQ16" s="28">
        <f t="shared" ref="BQ16" si="63">BQ17+BQ18+BQ19+BQ20+BQ21+BQ22+BQ23+BQ24</f>
        <v>81000</v>
      </c>
      <c r="BR16" s="28">
        <f t="shared" ref="BR16" si="64">BR17+BR18+BR19+BR20+BR21+BR22+BR23+BR24</f>
        <v>19334.900000000001</v>
      </c>
      <c r="BS16" s="28">
        <f t="shared" ref="BS16" si="65">BS17+BS18+BS19+BS20+BS21+BS22+BS23+BS24</f>
        <v>144924.6</v>
      </c>
      <c r="BT16" s="28">
        <f t="shared" ref="BT16" si="66">BT17+BT18+BT19+BT20+BT21+BT22+BT23+BT24</f>
        <v>102013</v>
      </c>
      <c r="BU16" s="28">
        <f t="shared" ref="BU16" si="67">BU17+BU18+BU19+BU20+BU21+BU22+BU23+BU24</f>
        <v>150000</v>
      </c>
      <c r="BV16" s="28">
        <f t="shared" ref="BV16" si="68">BV17+BV18+BV19+BV20+BV21+BV22+BV23+BV24</f>
        <v>134712.6</v>
      </c>
      <c r="BW16" s="28">
        <f t="shared" ref="BW16" si="69">BW17+BW18+BW19+BW20+BW21+BW22+BW23+BW24</f>
        <v>10477.9</v>
      </c>
      <c r="BX16" s="28">
        <f t="shared" ref="BX16" si="70">BX17+BX18+BX19+BX20+BX21+BX22+BX23+BX24</f>
        <v>0</v>
      </c>
      <c r="BY16" s="28">
        <f t="shared" ref="BY16" si="71">BY17+BY18+BY19+BY20+BY21+BY22+BY23+BY24</f>
        <v>625491.4</v>
      </c>
      <c r="BZ16" s="28">
        <f t="shared" ref="BZ16" si="72">BZ17+BZ18+BZ19+BZ20+BZ21+BZ22+BZ23+BZ24</f>
        <v>0</v>
      </c>
      <c r="CA16" s="28">
        <f t="shared" ref="CA16" si="73">CA17+CA18+CA19+CA20+CA21+CA22+CA23+CA24</f>
        <v>0</v>
      </c>
      <c r="CB16" s="28">
        <f t="shared" ref="CB16" si="74">CB17+CB18+CB19+CB20+CB21+CB22+CB23+CB24</f>
        <v>81103.199999999997</v>
      </c>
      <c r="CC16" s="28">
        <f t="shared" ref="CC16" si="75">CC17+CC18+CC19+CC20+CC21+CC22+CC23+CC24</f>
        <v>10885</v>
      </c>
      <c r="CD16" s="28">
        <f t="shared" ref="CD16" si="76">CD17+CD18+CD19+CD20+CD21+CD22+CD23+CD24</f>
        <v>0</v>
      </c>
      <c r="CE16" s="28">
        <f t="shared" ref="CE16" si="77">CE17+CE18+CE19+CE20+CE21+CE22+CE23+CE24</f>
        <v>1500</v>
      </c>
      <c r="CF16" s="28">
        <f t="shared" ref="CF16" si="78">CF17+CF18+CF19+CF20+CF21+CF22+CF23+CF24</f>
        <v>0</v>
      </c>
      <c r="CG16" s="28">
        <f t="shared" ref="CG16" si="79">CG17+CG18+CG19+CG20+CG21+CG22+CG23+CG24</f>
        <v>0</v>
      </c>
      <c r="CH16" s="28">
        <f t="shared" ref="CH16" si="80">CH17+CH18+CH19+CH20+CH21+CH22+CH23+CH24</f>
        <v>0</v>
      </c>
      <c r="CI16" s="28">
        <f t="shared" ref="CI16" si="81">CI17+CI18+CI19+CI20+CI21+CI22+CI23+CI24</f>
        <v>0</v>
      </c>
      <c r="CJ16" s="28">
        <f t="shared" ref="CJ16" si="82">CJ17+CJ18+CJ19+CJ20+CJ21+CJ22+CJ23+CJ24</f>
        <v>0</v>
      </c>
      <c r="CK16" s="28">
        <f t="shared" ref="CK16" si="83">CK17+CK18+CK19+CK20+CK21+CK22+CK23+CK24</f>
        <v>0</v>
      </c>
      <c r="CL16" s="28">
        <f t="shared" ref="CL16" si="84">CL17+CL18+CL19+CL20+CL21+CL22+CL23+CL24</f>
        <v>0</v>
      </c>
      <c r="CM16" s="28">
        <f t="shared" ref="CM16" si="85">CM17+CM18+CM19+CM20+CM21+CM22+CM23+CM24</f>
        <v>13261626.147</v>
      </c>
      <c r="CN16" s="28">
        <f t="shared" ref="CN16" si="86">CN17+CN18+CN19+CN20+CN21+CN22+CN23+CN24</f>
        <v>7657578.9780000001</v>
      </c>
      <c r="CO16" s="28">
        <f t="shared" ref="CO16" si="87">CO17+CO18+CO19+CO20+CO21+CO22+CO23+CO24</f>
        <v>1622133.1710000001</v>
      </c>
      <c r="CP16" s="28">
        <f t="shared" ref="CP16" si="88">CP17+CP18+CP19+CP20+CP21+CP22+CP23+CP24</f>
        <v>82096.597999999998</v>
      </c>
      <c r="CQ16" s="28">
        <f t="shared" ref="CQ16" si="89">CQ17+CQ18+CQ19+CQ20+CQ21+CQ22+CQ23+CQ24</f>
        <v>667091.1</v>
      </c>
      <c r="CR16" s="28">
        <f t="shared" ref="CR16" si="90">CR17+CR18+CR19+CR20+CR21+CR22+CR23+CR24</f>
        <v>49587.1</v>
      </c>
      <c r="CS16" s="28">
        <f t="shared" ref="CS16" si="91">CS17+CS18+CS19+CS20+CS21+CS22+CS23+CS24</f>
        <v>30359.200000000001</v>
      </c>
      <c r="CT16" s="28">
        <f t="shared" ref="CT16" si="92">CT17+CT18+CT19+CT20+CT21+CT22+CT23+CT24</f>
        <v>3795</v>
      </c>
      <c r="CU16" s="28">
        <f t="shared" ref="CU16" si="93">CU17+CU18+CU19+CU20+CU21+CU22+CU23+CU24</f>
        <v>5000</v>
      </c>
      <c r="CV16" s="28">
        <f t="shared" ref="CV16" si="94">CV17+CV18+CV19+CV20+CV21+CV22+CV23+CV24</f>
        <v>0</v>
      </c>
      <c r="CW16" s="28">
        <f t="shared" ref="CW16" si="95">CW17+CW18+CW19+CW20+CW21+CW22+CW23+CW24</f>
        <v>14658</v>
      </c>
      <c r="CX16" s="28">
        <f t="shared" ref="CX16" si="96">CX17+CX18+CX19+CX20+CX21+CX22+CX23+CX24</f>
        <v>9716</v>
      </c>
      <c r="CY16" s="28">
        <f t="shared" ref="CY16" si="97">CY17+CY18+CY19+CY20+CY21+CY22+CY23+CY24</f>
        <v>1394</v>
      </c>
      <c r="CZ16" s="28">
        <f t="shared" ref="CZ16" si="98">CZ17+CZ18+CZ19+CZ20+CZ21+CZ22+CZ23+CZ24</f>
        <v>6500</v>
      </c>
      <c r="DA16" s="28">
        <f t="shared" ref="DA16" si="99">DA17+DA18+DA19+DA20+DA21+DA22+DA23+DA24</f>
        <v>0</v>
      </c>
      <c r="DB16" s="28">
        <f t="shared" ref="DB16" si="100">DB17+DB18+DB19+DB20+DB21+DB22+DB23+DB24</f>
        <v>9816.4</v>
      </c>
      <c r="DC16" s="28">
        <f t="shared" ref="DC16" si="101">DC17+DC18+DC19+DC20+DC21+DC22+DC23+DC24</f>
        <v>0</v>
      </c>
      <c r="DD16" s="28">
        <f t="shared" ref="DD16" si="102">DD17+DD18+DD19+DD20+DD21+DD22+DD23+DD24</f>
        <v>1357800</v>
      </c>
      <c r="DE16" s="28">
        <f t="shared" ref="DE16" si="103">DE17+DE18+DE19+DE20+DE21+DE22+DE23+DE24</f>
        <v>300</v>
      </c>
      <c r="DF16" s="28">
        <f t="shared" ref="DF16" si="104">DF17+DF18+DF19+DF20+DF21+DF22+DF23+DF24</f>
        <v>1000</v>
      </c>
      <c r="DG16" s="28">
        <f t="shared" ref="DG16" si="105">DG17+DG18+DG19+DG20+DG21+DG22+DG23+DG24</f>
        <v>3204.1</v>
      </c>
      <c r="DH16" s="28">
        <f t="shared" ref="DH16" si="106">DH17+DH18+DH19+DH20+DH21+DH22+DH23+DH24</f>
        <v>81000</v>
      </c>
      <c r="DI16" s="28">
        <f t="shared" ref="DI16" si="107">DI17+DI18+DI19+DI20+DI21+DI22+DI23+DI24</f>
        <v>31334.9</v>
      </c>
      <c r="DJ16" s="28">
        <f t="shared" ref="DJ16" si="108">DJ17+DJ18+DJ19+DJ20+DJ21+DJ22+DJ23+DJ24</f>
        <v>144924.6</v>
      </c>
      <c r="DK16" s="118"/>
      <c r="DL16" s="28">
        <f t="shared" ref="DL16" si="109">DL17+DL18+DL19+DL20+DL21+DL22+DL23+DL24</f>
        <v>9600</v>
      </c>
      <c r="DM16" s="28">
        <f t="shared" ref="DM16" si="110">DM17+DM18+DM19+DM20+DM21+DM22+DM23+DM24</f>
        <v>284347.90000000002</v>
      </c>
      <c r="DN16" s="28">
        <f t="shared" ref="DN16" si="111">DN17+DN18+DN19+DN20+DN21+DN22+DN23+DN24</f>
        <v>10842</v>
      </c>
      <c r="DO16" s="28">
        <f t="shared" ref="DO16" si="112">DO17+DO18+DO19+DO20+DO21+DO22+DO23+DO24</f>
        <v>0</v>
      </c>
      <c r="DP16" s="28">
        <f t="shared" ref="DP16" si="113">DP17+DP18+DP19+DP20+DP21+DP22+DP23+DP24</f>
        <v>0</v>
      </c>
      <c r="DQ16" s="28">
        <f t="shared" ref="DQ16" si="114">DQ17+DQ18+DQ19+DQ20+DQ21+DQ22+DQ23+DQ24</f>
        <v>623071.4</v>
      </c>
      <c r="DR16" s="28">
        <f t="shared" ref="DR16" si="115">DR17+DR18+DR19+DR20+DR21+DR22+DR23+DR24</f>
        <v>0</v>
      </c>
      <c r="DS16" s="28">
        <f t="shared" ref="DS16" si="116">DS17+DS18+DS19+DS20+DS21+DS22+DS23+DS24</f>
        <v>81103.199999999997</v>
      </c>
      <c r="DT16" s="28">
        <f t="shared" ref="DT16" si="117">DT17+DT18+DT19+DT20+DT21+DT22+DT23+DT24</f>
        <v>16340.5</v>
      </c>
      <c r="DU16" s="28">
        <f t="shared" ref="DU16" si="118">DU17+DU18+DU19+DU20+DU21+DU22+DU23+DU24</f>
        <v>287</v>
      </c>
      <c r="DV16" s="28">
        <f t="shared" ref="DV16" si="119">DV17+DV18+DV19+DV20+DV21+DV22+DV23+DV24</f>
        <v>1500</v>
      </c>
      <c r="DW16" s="28">
        <f t="shared" ref="DW16" si="120">DW17+DW18+DW19+DW20+DW21+DW22+DW23+DW24</f>
        <v>0</v>
      </c>
      <c r="DX16" s="28">
        <f t="shared" ref="DX16" si="121">DX17+DX18+DX19+DX20+DX21+DX22+DX23+DX24</f>
        <v>0</v>
      </c>
      <c r="DY16" s="28">
        <f t="shared" ref="DY16" si="122">DY17+DY18+DY19+DY20+DY21+DY22+DY23+DY24</f>
        <v>0</v>
      </c>
      <c r="DZ16" s="28">
        <f t="shared" ref="DZ16" si="123">DZ17+DZ18+DZ19+DZ20+DZ21+DZ22+DZ23+DZ24</f>
        <v>0</v>
      </c>
      <c r="EA16" s="28">
        <f t="shared" ref="EA16" si="124">EA17+EA18+EA19+EA20+EA21+EA22+EA23+EA24</f>
        <v>90000</v>
      </c>
      <c r="EB16" s="28">
        <f t="shared" ref="EB16" si="125">EB17+EB18+EB19+EB20+EB21+EB22+EB23+EB24</f>
        <v>35000</v>
      </c>
      <c r="EC16" s="28">
        <f t="shared" ref="EC16" si="126">EC17+EC18+EC19+EC20+EC21+EC22+EC23+EC24</f>
        <v>151000</v>
      </c>
      <c r="ED16" s="28">
        <f t="shared" ref="ED16" si="127">ED17+ED18+ED19+ED20+ED21+ED22+ED23+ED24</f>
        <v>86944</v>
      </c>
      <c r="EE16" s="28">
        <f t="shared" ref="EE16" si="128">EE17+EE18+EE19+EE20+EE21+EE22+EE23+EE24</f>
        <v>13051508.946999999</v>
      </c>
      <c r="EF16" s="28">
        <f t="shared" ref="EF16" si="129">EF17+EF18+EF19+EF20+EF21+EF22+EF23+EF24</f>
        <v>7661198.4780000001</v>
      </c>
      <c r="EG16" s="28">
        <f t="shared" ref="EG16" si="130">EG17+EG18+EG19+EG20+EG21+EG22+EG23+EG24</f>
        <v>1623151.1710000001</v>
      </c>
      <c r="EH16" s="28">
        <f t="shared" ref="EH16" si="131">EH17+EH18+EH19+EH20+EH21+EH22+EH23+EH24</f>
        <v>82435.898000000001</v>
      </c>
      <c r="EI16" s="28">
        <f t="shared" ref="EI16" si="132">EI17+EI18+EI19+EI20+EI21+EI22+EI23+EI24</f>
        <v>667091.1</v>
      </c>
      <c r="EJ16" s="28">
        <f t="shared" ref="EJ16" si="133">EJ17+EJ18+EJ19+EJ20+EJ21+EJ22+EJ23+EJ24</f>
        <v>49587.1</v>
      </c>
      <c r="EK16" s="28">
        <f t="shared" ref="EK16" si="134">EK17+EK18+EK19+EK20+EK21+EK22+EK23+EK24</f>
        <v>30359.200000000001</v>
      </c>
      <c r="EL16" s="28">
        <f t="shared" ref="EL16" si="135">EL17+EL18+EL19+EL20+EL21+EL22+EL23+EL24</f>
        <v>3795</v>
      </c>
      <c r="EM16" s="28">
        <f t="shared" ref="EM16" si="136">EM17+EM18+EM19+EM20+EM21+EM22+EM23+EM24</f>
        <v>5000</v>
      </c>
      <c r="EN16" s="28">
        <f t="shared" ref="EN16" si="137">EN17+EN18+EN19+EN20+EN21+EN22+EN23+EN24</f>
        <v>0</v>
      </c>
      <c r="EO16" s="28">
        <f t="shared" ref="EO16" si="138">EO17+EO18+EO19+EO20+EO21+EO22+EO23+EO24</f>
        <v>14658</v>
      </c>
      <c r="EP16" s="28">
        <f t="shared" ref="EP16" si="139">EP17+EP18+EP19+EP20+EP21+EP22+EP23+EP24</f>
        <v>9716</v>
      </c>
      <c r="EQ16" s="28">
        <f t="shared" ref="EQ16" si="140">EQ17+EQ18+EQ19+EQ20+EQ21+EQ22+EQ23+EQ24</f>
        <v>1394</v>
      </c>
      <c r="ER16" s="28">
        <f t="shared" ref="ER16" si="141">ER17+ER18+ER19+ER20+ER21+ER22+ER23+ER24</f>
        <v>6500</v>
      </c>
      <c r="ES16" s="28">
        <f t="shared" ref="ES16" si="142">ES17+ES18+ES19+ES20+ES21+ES22+ES23+ES24</f>
        <v>0</v>
      </c>
      <c r="ET16" s="28">
        <f t="shared" ref="ET16" si="143">ET17+ET18+ET19+ET20+ET21+ET22+ET23+ET24</f>
        <v>9816.4</v>
      </c>
      <c r="EU16" s="28">
        <f t="shared" ref="EU16" si="144">EU17+EU18+EU19+EU20+EU21+EU22+EU23+EU24</f>
        <v>0</v>
      </c>
      <c r="EV16" s="28">
        <f t="shared" ref="EV16" si="145">EV17+EV18+EV19+EV20+EV21+EV22+EV23+EV24</f>
        <v>1357800</v>
      </c>
      <c r="EW16" s="28">
        <f t="shared" ref="EW16" si="146">EW17+EW18+EW19+EW20+EW21+EW22+EW23+EW24</f>
        <v>300</v>
      </c>
      <c r="EX16" s="28">
        <f t="shared" ref="EX16" si="147">EX17+EX18+EX19+EX20+EX21+EX22+EX23+EX24</f>
        <v>1000</v>
      </c>
      <c r="EY16" s="28">
        <f t="shared" ref="EY16" si="148">EY17+EY18+EY19+EY20+EY21+EY22+EY23+EY24</f>
        <v>3204.1</v>
      </c>
      <c r="EZ16" s="28">
        <f t="shared" ref="EZ16" si="149">EZ17+EZ18+EZ19+EZ20+EZ21+EZ22+EZ23+EZ24</f>
        <v>81000</v>
      </c>
      <c r="FA16" s="28">
        <f t="shared" ref="FA16" si="150">FA17+FA18+FA19+FA20+FA21+FA22+FA23+FA24</f>
        <v>31334.9</v>
      </c>
      <c r="FB16" s="28">
        <f t="shared" ref="FB16" si="151">FB17+FB18+FB19+FB20+FB21+FB22+FB23+FB24</f>
        <v>144924.6</v>
      </c>
      <c r="FC16" s="118"/>
      <c r="FD16" s="28">
        <f t="shared" ref="FD16" si="152">FD17+FD18+FD19+FD20+FD21+FD22+FD23+FD24</f>
        <v>9600</v>
      </c>
      <c r="FE16" s="28">
        <f t="shared" ref="FE16" si="153">FE17+FE18+FE19+FE20+FE21+FE22+FE23+FE24</f>
        <v>284347.90000000002</v>
      </c>
      <c r="FF16" s="28">
        <f t="shared" ref="FF16" si="154">FF17+FF18+FF19+FF20+FF21+FF22+FF23+FF24</f>
        <v>10842</v>
      </c>
      <c r="FG16" s="28">
        <f t="shared" ref="FG16" si="155">FG17+FG18+FG19+FG20+FG21+FG22+FG23+FG24</f>
        <v>0</v>
      </c>
      <c r="FH16" s="28">
        <f t="shared" ref="FH16" si="156">FH17+FH18+FH19+FH20+FH21+FH22+FH23+FH24</f>
        <v>0</v>
      </c>
      <c r="FI16" s="28">
        <f t="shared" ref="FI16" si="157">FI17+FI18+FI19+FI20+FI21+FI22+FI23+FI24</f>
        <v>623071.4</v>
      </c>
      <c r="FJ16" s="28">
        <f t="shared" ref="FJ16" si="158">FJ17+FJ18+FJ19+FJ20+FJ21+FJ22+FJ23+FJ24</f>
        <v>0</v>
      </c>
      <c r="FK16" s="28">
        <f t="shared" ref="FK16" si="159">FK17+FK18+FK19+FK20+FK21+FK22+FK23+FK24</f>
        <v>81103.199999999997</v>
      </c>
      <c r="FL16" s="28">
        <f t="shared" ref="FL16" si="160">FL17+FL18+FL19+FL20+FL21+FL22+FL23+FL24</f>
        <v>16340.5</v>
      </c>
      <c r="FM16" s="28">
        <f t="shared" ref="FM16" si="161">FM17+FM18+FM19+FM20+FM21+FM22+FM23+FM24</f>
        <v>287</v>
      </c>
      <c r="FN16" s="28">
        <f t="shared" ref="FN16" si="162">FN17+FN18+FN19+FN20+FN21+FN22+FN23+FN24</f>
        <v>1500</v>
      </c>
      <c r="FO16" s="28">
        <f t="shared" ref="FO16" si="163">FO17+FO18+FO19+FO20+FO21+FO22+FO23+FO24</f>
        <v>0</v>
      </c>
      <c r="FP16" s="28">
        <f t="shared" ref="FP16" si="164">FP17+FP18+FP19+FP20+FP21+FP22+FP23+FP24</f>
        <v>0</v>
      </c>
      <c r="FQ16" s="28">
        <f t="shared" ref="FQ16" si="165">FQ17+FQ18+FQ19+FQ20+FQ21+FQ22+FQ23+FQ24</f>
        <v>0</v>
      </c>
      <c r="FR16" s="28">
        <f t="shared" ref="FR16" si="166">FR17+FR18+FR19+FR20+FR21+FR22+FR23+FR24</f>
        <v>0</v>
      </c>
      <c r="FS16" s="28">
        <f t="shared" ref="FS16" si="167">FS17+FS18+FS19+FS20+FS21+FS22+FS23+FS24</f>
        <v>0</v>
      </c>
      <c r="FT16" s="28">
        <f t="shared" ref="FT16" si="168">FT17+FT18+FT19+FT20+FT21+FT22+FT23+FT24</f>
        <v>0</v>
      </c>
      <c r="FU16" s="28">
        <f t="shared" ref="FU16" si="169">FU17+FU18+FU19+FU20+FU21+FU22+FU23+FU24</f>
        <v>0</v>
      </c>
      <c r="FV16" s="28">
        <f t="shared" ref="FV16" si="170">FV17+FV18+FV19+FV20+FV21+FV22+FV23+FV24</f>
        <v>147850</v>
      </c>
      <c r="FW16" s="28">
        <f t="shared" ref="FW16" si="171">FW17+FW18+FW19+FW20+FW21+FW22+FW23+FW24</f>
        <v>18528686.247000001</v>
      </c>
      <c r="FX16" s="28">
        <f t="shared" ref="FX16" si="172">FX17+FX18+FX19+FX20+FX21+FX22+FX23+FX24</f>
        <v>7664854.6779999994</v>
      </c>
      <c r="FY16" s="28">
        <f t="shared" ref="FY16" si="173">FY17+FY18+FY19+FY20+FY21+FY22+FY23+FY24</f>
        <v>1624179.4709999999</v>
      </c>
      <c r="FZ16" s="28">
        <f t="shared" ref="FZ16" si="174">FZ17+FZ18+FZ19+FZ20+FZ21+FZ22+FZ23+FZ24</f>
        <v>82778.698000000004</v>
      </c>
      <c r="GA16" s="28">
        <f t="shared" ref="GA16" si="175">GA17+GA18+GA19+GA20+GA21+GA22+GA23+GA24</f>
        <v>667091.1</v>
      </c>
      <c r="GB16" s="28">
        <f t="shared" ref="GB16" si="176">GB17+GB18+GB19+GB20+GB21+GB22+GB23+GB24</f>
        <v>49587.1</v>
      </c>
      <c r="GC16" s="28">
        <f t="shared" ref="GC16" si="177">GC17+GC18+GC19+GC20+GC21+GC22+GC23+GC24</f>
        <v>30359.200000000001</v>
      </c>
      <c r="GD16" s="28">
        <f t="shared" ref="GD16" si="178">GD17+GD18+GD19+GD20+GD21+GD22+GD23+GD24</f>
        <v>3795</v>
      </c>
      <c r="GE16" s="28">
        <f t="shared" ref="GE16" si="179">GE17+GE18+GE19+GE20+GE21+GE22+GE23+GE24</f>
        <v>5000</v>
      </c>
      <c r="GF16" s="28">
        <f t="shared" ref="GF16" si="180">GF17+GF18+GF19+GF20+GF21+GF22+GF23+GF24</f>
        <v>0</v>
      </c>
      <c r="GG16" s="28">
        <f t="shared" ref="GG16" si="181">GG17+GG18+GG19+GG20+GG21+GG22+GG23+GG24</f>
        <v>14658</v>
      </c>
      <c r="GH16" s="28">
        <f t="shared" ref="GH16" si="182">GH17+GH18+GH19+GH20+GH21+GH22+GH23+GH24</f>
        <v>9716</v>
      </c>
      <c r="GI16" s="28">
        <f t="shared" ref="GI16" si="183">GI17+GI18+GI19+GI20+GI21+GI22+GI23+GI24</f>
        <v>1394</v>
      </c>
      <c r="GJ16" s="28">
        <f t="shared" ref="GJ16" si="184">GJ17+GJ18+GJ19+GJ20+GJ21+GJ22+GJ23+GJ24</f>
        <v>6500</v>
      </c>
      <c r="GK16" s="28">
        <f t="shared" ref="GK16" si="185">GK17+GK18+GK19+GK20+GK21+GK22+GK23+GK24</f>
        <v>0</v>
      </c>
      <c r="GL16" s="28">
        <f t="shared" ref="GL16" si="186">GL17+GL18+GL19+GL20+GL21+GL22+GL23+GL24</f>
        <v>9816.4</v>
      </c>
      <c r="GM16" s="28">
        <f t="shared" ref="GM16" si="187">GM17+GM18+GM19+GM20+GM21+GM22+GM23+GM24</f>
        <v>0</v>
      </c>
      <c r="GN16" s="28">
        <f t="shared" ref="GN16" si="188">GN17+GN18+GN19+GN20+GN21+GN22+GN23+GN24</f>
        <v>1357800</v>
      </c>
      <c r="GO16" s="28">
        <f t="shared" ref="GO16" si="189">GO17+GO18+GO19+GO20+GO21+GO22+GO23+GO24</f>
        <v>300</v>
      </c>
      <c r="GP16" s="28">
        <f t="shared" ref="GP16" si="190">GP17+GP18+GP19+GP20+GP21+GP22+GP23+GP24</f>
        <v>1000</v>
      </c>
      <c r="GQ16" s="28">
        <f t="shared" ref="GQ16" si="191">GQ17+GQ18+GQ19+GQ20+GQ21+GQ22+GQ23+GQ24</f>
        <v>3204.1</v>
      </c>
      <c r="GR16" s="28">
        <f t="shared" ref="GR16" si="192">GR17+GR18+GR19+GR20+GR21+GR22+GR23+GR24</f>
        <v>81000</v>
      </c>
      <c r="GS16" s="28">
        <f t="shared" ref="GS16" si="193">GS17+GS18+GS19+GS20+GS21+GS22+GS23+GS24</f>
        <v>31334.9</v>
      </c>
      <c r="GT16" s="28">
        <f t="shared" ref="GT16" si="194">GT17+GT18+GT19+GT20+GT21+GT22+GT23+GT24</f>
        <v>144924.6</v>
      </c>
      <c r="GU16" s="118"/>
      <c r="GV16" s="28">
        <f t="shared" ref="GV16" si="195">GV17+GV18+GV19+GV20+GV21+GV22+GV23+GV24</f>
        <v>9600</v>
      </c>
      <c r="GW16" s="28">
        <f t="shared" ref="GW16" si="196">GW17+GW18+GW19+GW20+GW21+GW22+GW23+GW24</f>
        <v>284347.90000000002</v>
      </c>
      <c r="GX16" s="28">
        <f t="shared" ref="GX16" si="197">GX17+GX18+GX19+GX20+GX21+GX22+GX23+GX24</f>
        <v>10842</v>
      </c>
      <c r="GY16" s="28">
        <f t="shared" ref="GY16" si="198">GY17+GY18+GY19+GY20+GY21+GY22+GY23+GY24</f>
        <v>0</v>
      </c>
      <c r="GZ16" s="28">
        <f t="shared" ref="GZ16" si="199">GZ17+GZ18+GZ19+GZ20+GZ21+GZ22+GZ23+GZ24</f>
        <v>0</v>
      </c>
      <c r="HA16" s="28">
        <f t="shared" ref="HA16" si="200">HA17+HA18+HA19+HA20+HA21+HA22+HA23+HA24</f>
        <v>623071.4</v>
      </c>
      <c r="HB16" s="28">
        <f t="shared" ref="HB16" si="201">HB17+HB18+HB19+HB20+HB21+HB22+HB23+HB24</f>
        <v>0</v>
      </c>
      <c r="HC16" s="28">
        <f t="shared" ref="HC16" si="202">HC17+HC18+HC19+HC20+HC21+HC22+HC23+HC24</f>
        <v>81103.199999999997</v>
      </c>
      <c r="HD16" s="28">
        <f t="shared" ref="HD16" si="203">HD17+HD18+HD19+HD20+HD21+HD22+HD23+HD24</f>
        <v>16340.5</v>
      </c>
      <c r="HE16" s="28">
        <f t="shared" ref="HE16" si="204">HE17+HE18+HE19+HE20+HE21+HE22+HE23+HE24</f>
        <v>287</v>
      </c>
      <c r="HF16" s="28">
        <f t="shared" ref="HF16" si="205">HF17+HF18+HF19+HF20+HF21+HF22+HF23+HF24</f>
        <v>1500</v>
      </c>
      <c r="HG16" s="28">
        <f t="shared" ref="HG16" si="206">HG17+HG18+HG19+HG20+HG21+HG22+HG23+HG24</f>
        <v>0</v>
      </c>
      <c r="HH16" s="28">
        <f t="shared" ref="HH16" si="207">HH17+HH18+HH19+HH20+HH21+HH22+HH23+HH24</f>
        <v>0</v>
      </c>
      <c r="HI16" s="28">
        <f t="shared" ref="HI16" si="208">HI17+HI18+HI19+HI20+HI21+HI22+HI23+HI24</f>
        <v>4820000</v>
      </c>
      <c r="HJ16" s="28">
        <f t="shared" ref="HJ16" si="209">HJ17+HJ18+HJ19+HJ20+HJ21+HJ22+HJ23+HJ24</f>
        <v>800000</v>
      </c>
      <c r="HK16" s="28">
        <f t="shared" ref="HK16" si="210">HK17+HK18+HK19+HK20+HK21+HK22+HK23+HK24</f>
        <v>0</v>
      </c>
      <c r="HL16" s="28">
        <f t="shared" ref="HL16" si="211">HL17+HL18+HL19+HL20+HL21+HL22+HL23+HL24</f>
        <v>0</v>
      </c>
      <c r="HM16" s="28">
        <f t="shared" ref="HM16" si="212">HM17+HM18+HM19+HM20+HM21+HM22+HM23+HM24</f>
        <v>0</v>
      </c>
      <c r="HN16" s="28">
        <f t="shared" ref="HN16" si="213">HN17+HN18+HN19+HN20+HN21+HN22+HN23+HN24</f>
        <v>0</v>
      </c>
    </row>
    <row r="17" spans="1:222" ht="59.25" customHeight="1" x14ac:dyDescent="0.25">
      <c r="A17" s="190"/>
      <c r="B17" s="5">
        <v>11001</v>
      </c>
      <c r="C17" s="84" t="s">
        <v>76</v>
      </c>
      <c r="D17" s="80">
        <f t="shared" si="24"/>
        <v>10626848.600000003</v>
      </c>
      <c r="E17" s="4">
        <v>7219700.5999999996</v>
      </c>
      <c r="F17" s="4">
        <v>1134537</v>
      </c>
      <c r="G17" s="4">
        <v>36559.300000000003</v>
      </c>
      <c r="H17" s="4">
        <v>709922.1</v>
      </c>
      <c r="I17" s="4">
        <v>89862.5</v>
      </c>
      <c r="J17" s="4">
        <v>25419.3</v>
      </c>
      <c r="K17" s="4">
        <v>2731.6</v>
      </c>
      <c r="L17" s="4"/>
      <c r="M17" s="7"/>
      <c r="N17" s="4">
        <v>5033.6000000000004</v>
      </c>
      <c r="O17" s="4">
        <v>1703.3</v>
      </c>
      <c r="P17" s="4">
        <v>1031</v>
      </c>
      <c r="Q17" s="4"/>
      <c r="R17" s="7"/>
      <c r="S17" s="4">
        <v>3594.6</v>
      </c>
      <c r="T17" s="4"/>
      <c r="U17" s="4">
        <v>917838.4</v>
      </c>
      <c r="V17" s="4"/>
      <c r="W17" s="4"/>
      <c r="X17" s="4">
        <v>3941</v>
      </c>
      <c r="Y17" s="4">
        <v>65455.8</v>
      </c>
      <c r="Z17" s="4">
        <v>26186</v>
      </c>
      <c r="AA17" s="4">
        <v>141266.1</v>
      </c>
      <c r="AB17" s="4">
        <v>89082.8</v>
      </c>
      <c r="AC17" s="4"/>
      <c r="AD17" s="4">
        <v>61294.400000000001</v>
      </c>
      <c r="AE17" s="4">
        <v>16263</v>
      </c>
      <c r="AF17" s="4"/>
      <c r="AG17" s="4"/>
      <c r="AH17" s="4"/>
      <c r="AI17" s="7"/>
      <c r="AJ17" s="4">
        <v>60552.9</v>
      </c>
      <c r="AK17" s="7"/>
      <c r="AL17" s="4">
        <v>14873.3</v>
      </c>
      <c r="AM17" s="7"/>
      <c r="AN17" s="4"/>
      <c r="AO17" s="4"/>
      <c r="AP17" s="4"/>
      <c r="AQ17" s="4"/>
      <c r="AR17" s="4"/>
      <c r="AS17" s="4"/>
      <c r="AT17" s="4"/>
      <c r="AU17" s="4"/>
      <c r="AV17" s="28">
        <f t="shared" ref="AV17:AV24" si="214">SUM(AW17:CL17)</f>
        <v>11081831.6</v>
      </c>
      <c r="AW17" s="4">
        <v>7201501.7999999998</v>
      </c>
      <c r="AX17" s="4">
        <v>1156265.5</v>
      </c>
      <c r="AY17" s="4">
        <v>32404.6</v>
      </c>
      <c r="AZ17" s="4">
        <v>655256.1</v>
      </c>
      <c r="BA17" s="4">
        <v>49117.1</v>
      </c>
      <c r="BB17" s="4">
        <v>22548.7</v>
      </c>
      <c r="BC17" s="4">
        <v>3375</v>
      </c>
      <c r="BD17" s="4"/>
      <c r="BE17" s="7"/>
      <c r="BF17" s="4">
        <v>10590</v>
      </c>
      <c r="BG17" s="4">
        <v>9716</v>
      </c>
      <c r="BH17" s="4">
        <v>1044</v>
      </c>
      <c r="BI17" s="4"/>
      <c r="BJ17" s="7"/>
      <c r="BK17" s="4">
        <v>9716.4</v>
      </c>
      <c r="BL17" s="4"/>
      <c r="BM17" s="4">
        <v>1357800</v>
      </c>
      <c r="BN17" s="4"/>
      <c r="BO17" s="4"/>
      <c r="BP17" s="4">
        <v>3104.1</v>
      </c>
      <c r="BQ17" s="4">
        <v>81000</v>
      </c>
      <c r="BR17" s="4">
        <v>16427.900000000001</v>
      </c>
      <c r="BS17" s="4">
        <v>141636.4</v>
      </c>
      <c r="BT17" s="4">
        <v>92301</v>
      </c>
      <c r="BU17" s="4"/>
      <c r="BV17" s="4">
        <v>134347.9</v>
      </c>
      <c r="BW17" s="4">
        <v>10477.9</v>
      </c>
      <c r="BX17" s="4"/>
      <c r="BY17" s="4"/>
      <c r="BZ17" s="4"/>
      <c r="CA17" s="7"/>
      <c r="CB17" s="4">
        <v>81103.199999999997</v>
      </c>
      <c r="CC17" s="4">
        <v>10598</v>
      </c>
      <c r="CD17" s="7"/>
      <c r="CE17" s="4">
        <v>1500</v>
      </c>
      <c r="CF17" s="4"/>
      <c r="CG17" s="4"/>
      <c r="CH17" s="4"/>
      <c r="CI17" s="4"/>
      <c r="CJ17" s="4"/>
      <c r="CK17" s="4"/>
      <c r="CL17" s="4"/>
      <c r="CM17" s="28">
        <f t="shared" ref="CM17:CM24" si="215">SUM(CN17:ED17)</f>
        <v>11558526.346999999</v>
      </c>
      <c r="CN17" s="4">
        <v>7282894.5779999997</v>
      </c>
      <c r="CO17" s="4">
        <v>1516671.071</v>
      </c>
      <c r="CP17" s="4">
        <v>49558.498</v>
      </c>
      <c r="CQ17" s="4">
        <v>655256.1</v>
      </c>
      <c r="CR17" s="4">
        <v>49117.1</v>
      </c>
      <c r="CS17" s="4">
        <v>22548.7</v>
      </c>
      <c r="CT17" s="4">
        <v>3375</v>
      </c>
      <c r="CU17" s="4"/>
      <c r="CV17" s="7"/>
      <c r="CW17" s="4">
        <v>10590</v>
      </c>
      <c r="CX17" s="4">
        <v>9716</v>
      </c>
      <c r="CY17" s="4">
        <v>1044</v>
      </c>
      <c r="CZ17" s="4"/>
      <c r="DA17" s="7"/>
      <c r="DB17" s="4">
        <v>9716.4</v>
      </c>
      <c r="DC17" s="4"/>
      <c r="DD17" s="4">
        <v>1357800</v>
      </c>
      <c r="DE17" s="4"/>
      <c r="DF17" s="4"/>
      <c r="DG17" s="4">
        <v>3104.1</v>
      </c>
      <c r="DH17" s="4">
        <v>81000</v>
      </c>
      <c r="DI17" s="4">
        <v>28427.9</v>
      </c>
      <c r="DJ17" s="4">
        <v>141636.4</v>
      </c>
      <c r="DK17" s="4">
        <v>92301</v>
      </c>
      <c r="DL17" s="4"/>
      <c r="DM17" s="4">
        <v>134347.9</v>
      </c>
      <c r="DN17" s="4">
        <v>10477.9</v>
      </c>
      <c r="DO17" s="4"/>
      <c r="DP17" s="4"/>
      <c r="DQ17" s="4"/>
      <c r="DR17" s="7"/>
      <c r="DS17" s="4">
        <v>81103.199999999997</v>
      </c>
      <c r="DT17" s="4">
        <v>16340.5</v>
      </c>
      <c r="DU17" s="7"/>
      <c r="DV17" s="4">
        <v>1500</v>
      </c>
      <c r="DW17" s="4"/>
      <c r="DX17" s="4"/>
      <c r="DY17" s="4"/>
      <c r="DZ17" s="4"/>
      <c r="EA17" s="4"/>
      <c r="EB17" s="4"/>
      <c r="EC17" s="4"/>
      <c r="ED17" s="27"/>
      <c r="EE17" s="28">
        <f t="shared" ref="EE17:EE24" si="216">SUM(EF17:FV17)</f>
        <v>11558526.346999999</v>
      </c>
      <c r="EF17" s="4">
        <v>7282894.5779999997</v>
      </c>
      <c r="EG17" s="4">
        <v>1516671.071</v>
      </c>
      <c r="EH17" s="4">
        <v>49558.498</v>
      </c>
      <c r="EI17" s="4">
        <v>655256.1</v>
      </c>
      <c r="EJ17" s="4">
        <v>49117.1</v>
      </c>
      <c r="EK17" s="4">
        <v>22548.7</v>
      </c>
      <c r="EL17" s="4">
        <v>3375</v>
      </c>
      <c r="EM17" s="4"/>
      <c r="EN17" s="7"/>
      <c r="EO17" s="4">
        <v>10590</v>
      </c>
      <c r="EP17" s="4">
        <v>9716</v>
      </c>
      <c r="EQ17" s="4">
        <v>1044</v>
      </c>
      <c r="ER17" s="4"/>
      <c r="ES17" s="7"/>
      <c r="ET17" s="4">
        <v>9716.4</v>
      </c>
      <c r="EU17" s="4"/>
      <c r="EV17" s="4">
        <v>1357800</v>
      </c>
      <c r="EW17" s="4"/>
      <c r="EX17" s="4"/>
      <c r="EY17" s="4">
        <v>3104.1</v>
      </c>
      <c r="EZ17" s="4">
        <v>81000</v>
      </c>
      <c r="FA17" s="4">
        <v>28427.9</v>
      </c>
      <c r="FB17" s="4">
        <v>141636.4</v>
      </c>
      <c r="FC17" s="4">
        <v>92301</v>
      </c>
      <c r="FD17" s="4"/>
      <c r="FE17" s="4">
        <v>134347.9</v>
      </c>
      <c r="FF17" s="4">
        <v>10477.9</v>
      </c>
      <c r="FG17" s="4"/>
      <c r="FH17" s="4"/>
      <c r="FI17" s="4"/>
      <c r="FJ17" s="7"/>
      <c r="FK17" s="4">
        <v>81103.199999999997</v>
      </c>
      <c r="FL17" s="4">
        <v>16340.5</v>
      </c>
      <c r="FM17" s="7"/>
      <c r="FN17" s="4">
        <v>1500</v>
      </c>
      <c r="FO17" s="4"/>
      <c r="FP17" s="4"/>
      <c r="FQ17" s="4"/>
      <c r="FR17" s="4"/>
      <c r="FS17" s="4"/>
      <c r="FT17" s="4"/>
      <c r="FU17" s="4"/>
      <c r="FV17" s="27"/>
      <c r="FW17" s="28">
        <f t="shared" ref="FW17:FW21" si="217">SUM(FX17:HN17)</f>
        <v>11558526.346999999</v>
      </c>
      <c r="FX17" s="4">
        <v>7282894.5779999997</v>
      </c>
      <c r="FY17" s="4">
        <v>1516671.071</v>
      </c>
      <c r="FZ17" s="4">
        <v>49558.498</v>
      </c>
      <c r="GA17" s="4">
        <v>655256.1</v>
      </c>
      <c r="GB17" s="4">
        <v>49117.1</v>
      </c>
      <c r="GC17" s="4">
        <v>22548.7</v>
      </c>
      <c r="GD17" s="4">
        <v>3375</v>
      </c>
      <c r="GE17" s="4"/>
      <c r="GF17" s="7"/>
      <c r="GG17" s="4">
        <v>10590</v>
      </c>
      <c r="GH17" s="4">
        <v>9716</v>
      </c>
      <c r="GI17" s="4">
        <v>1044</v>
      </c>
      <c r="GJ17" s="4"/>
      <c r="GK17" s="7"/>
      <c r="GL17" s="4">
        <v>9716.4</v>
      </c>
      <c r="GM17" s="4"/>
      <c r="GN17" s="4">
        <v>1357800</v>
      </c>
      <c r="GO17" s="4"/>
      <c r="GP17" s="4"/>
      <c r="GQ17" s="4">
        <v>3104.1</v>
      </c>
      <c r="GR17" s="4">
        <v>81000</v>
      </c>
      <c r="GS17" s="4">
        <v>28427.9</v>
      </c>
      <c r="GT17" s="4">
        <v>141636.4</v>
      </c>
      <c r="GU17" s="4">
        <v>92301</v>
      </c>
      <c r="GV17" s="4"/>
      <c r="GW17" s="4">
        <v>134347.9</v>
      </c>
      <c r="GX17" s="4">
        <v>10477.9</v>
      </c>
      <c r="GY17" s="4"/>
      <c r="GZ17" s="4"/>
      <c r="HA17" s="4"/>
      <c r="HB17" s="7"/>
      <c r="HC17" s="4">
        <v>81103.199999999997</v>
      </c>
      <c r="HD17" s="4">
        <v>16340.5</v>
      </c>
      <c r="HE17" s="7"/>
      <c r="HF17" s="4">
        <v>1500</v>
      </c>
      <c r="HG17" s="4"/>
      <c r="HH17" s="4"/>
      <c r="HI17" s="4"/>
      <c r="HJ17" s="4"/>
      <c r="HK17" s="4"/>
      <c r="HL17" s="4"/>
      <c r="HM17" s="4"/>
      <c r="HN17" s="27"/>
    </row>
    <row r="18" spans="1:222" ht="54" customHeight="1" x14ac:dyDescent="0.25">
      <c r="A18" s="190"/>
      <c r="B18" s="5">
        <v>11002</v>
      </c>
      <c r="C18" s="82" t="s">
        <v>78</v>
      </c>
      <c r="D18" s="80">
        <f t="shared" ref="D18:D24" si="218">SUM(E18:AU18)</f>
        <v>484607.10000000009</v>
      </c>
      <c r="E18" s="4">
        <v>355926.2</v>
      </c>
      <c r="F18" s="4">
        <v>59807.7</v>
      </c>
      <c r="G18" s="4">
        <v>33341.4</v>
      </c>
      <c r="H18" s="4">
        <v>3248.7</v>
      </c>
      <c r="I18" s="4">
        <v>95.7</v>
      </c>
      <c r="J18" s="4">
        <v>5162</v>
      </c>
      <c r="K18" s="4">
        <v>413</v>
      </c>
      <c r="L18" s="4">
        <v>2939</v>
      </c>
      <c r="M18" s="7"/>
      <c r="N18" s="4">
        <v>1379.2</v>
      </c>
      <c r="O18" s="4"/>
      <c r="P18" s="4"/>
      <c r="Q18" s="4">
        <v>406</v>
      </c>
      <c r="R18" s="7"/>
      <c r="S18" s="4"/>
      <c r="T18" s="4"/>
      <c r="U18" s="4"/>
      <c r="V18" s="4"/>
      <c r="W18" s="4"/>
      <c r="X18" s="4"/>
      <c r="Y18" s="4">
        <v>707</v>
      </c>
      <c r="Z18" s="4">
        <v>2860</v>
      </c>
      <c r="AA18" s="4">
        <v>2485.1999999999998</v>
      </c>
      <c r="AB18" s="4">
        <v>8956.4</v>
      </c>
      <c r="AC18" s="4">
        <v>273.5</v>
      </c>
      <c r="AD18" s="4">
        <v>190.8</v>
      </c>
      <c r="AE18" s="4"/>
      <c r="AF18" s="4"/>
      <c r="AG18" s="4"/>
      <c r="AH18" s="4"/>
      <c r="AI18" s="7"/>
      <c r="AJ18" s="4"/>
      <c r="AK18" s="7">
        <v>6310</v>
      </c>
      <c r="AL18" s="4">
        <v>105.3</v>
      </c>
      <c r="AM18" s="7"/>
      <c r="AN18" s="4"/>
      <c r="AO18" s="4"/>
      <c r="AP18" s="4"/>
      <c r="AQ18" s="4"/>
      <c r="AR18" s="4"/>
      <c r="AS18" s="4"/>
      <c r="AT18" s="4"/>
      <c r="AU18" s="4"/>
      <c r="AV18" s="28">
        <f t="shared" si="214"/>
        <v>530150.79999999993</v>
      </c>
      <c r="AW18" s="4">
        <v>370438.3</v>
      </c>
      <c r="AX18" s="4">
        <v>73984</v>
      </c>
      <c r="AY18" s="4">
        <v>31855.5</v>
      </c>
      <c r="AZ18" s="4">
        <v>11212.3</v>
      </c>
      <c r="BA18" s="4">
        <v>470</v>
      </c>
      <c r="BB18" s="4">
        <v>7697.8</v>
      </c>
      <c r="BC18" s="4">
        <v>420</v>
      </c>
      <c r="BD18" s="4">
        <v>5000</v>
      </c>
      <c r="BE18" s="7"/>
      <c r="BF18" s="4">
        <v>4014</v>
      </c>
      <c r="BG18" s="4"/>
      <c r="BH18" s="4">
        <v>500</v>
      </c>
      <c r="BI18" s="4">
        <v>6500</v>
      </c>
      <c r="BJ18" s="7"/>
      <c r="BK18" s="4">
        <v>100</v>
      </c>
      <c r="BL18" s="4"/>
      <c r="BM18" s="4"/>
      <c r="BN18" s="4">
        <v>300</v>
      </c>
      <c r="BO18" s="4">
        <v>1000</v>
      </c>
      <c r="BP18" s="4">
        <v>100</v>
      </c>
      <c r="BQ18" s="4"/>
      <c r="BR18" s="4">
        <v>2907</v>
      </c>
      <c r="BS18" s="4">
        <v>3288.2</v>
      </c>
      <c r="BT18" s="4">
        <v>9712</v>
      </c>
      <c r="BU18" s="4"/>
      <c r="BV18" s="4">
        <v>364.7</v>
      </c>
      <c r="BW18" s="4"/>
      <c r="BX18" s="4"/>
      <c r="BY18" s="4"/>
      <c r="BZ18" s="4"/>
      <c r="CA18" s="7"/>
      <c r="CB18" s="4"/>
      <c r="CC18" s="4">
        <v>287</v>
      </c>
      <c r="CD18" s="7"/>
      <c r="CE18" s="4"/>
      <c r="CF18" s="4"/>
      <c r="CG18" s="4"/>
      <c r="CH18" s="4"/>
      <c r="CI18" s="4"/>
      <c r="CJ18" s="4"/>
      <c r="CK18" s="4"/>
      <c r="CL18" s="4"/>
      <c r="CM18" s="28">
        <f t="shared" si="215"/>
        <v>567084.39999999991</v>
      </c>
      <c r="CN18" s="4">
        <v>374684.4</v>
      </c>
      <c r="CO18" s="4">
        <v>105462.1</v>
      </c>
      <c r="CP18" s="4">
        <v>32538.1</v>
      </c>
      <c r="CQ18" s="4">
        <v>11835</v>
      </c>
      <c r="CR18" s="4">
        <v>470</v>
      </c>
      <c r="CS18" s="4">
        <v>7810.5</v>
      </c>
      <c r="CT18" s="4">
        <v>420</v>
      </c>
      <c r="CU18" s="4">
        <v>5000</v>
      </c>
      <c r="CV18" s="7"/>
      <c r="CW18" s="4">
        <v>4068</v>
      </c>
      <c r="CX18" s="4"/>
      <c r="CY18" s="4">
        <v>350</v>
      </c>
      <c r="CZ18" s="4">
        <v>6500</v>
      </c>
      <c r="DA18" s="7"/>
      <c r="DB18" s="4">
        <v>100</v>
      </c>
      <c r="DC18" s="4"/>
      <c r="DD18" s="4"/>
      <c r="DE18" s="4">
        <v>300</v>
      </c>
      <c r="DF18" s="4">
        <v>1000</v>
      </c>
      <c r="DG18" s="4">
        <v>100</v>
      </c>
      <c r="DH18" s="4"/>
      <c r="DI18" s="4">
        <v>2907</v>
      </c>
      <c r="DJ18" s="4">
        <v>3288.2</v>
      </c>
      <c r="DK18" s="7"/>
      <c r="DL18" s="4">
        <v>9600</v>
      </c>
      <c r="DM18" s="4"/>
      <c r="DN18" s="4">
        <v>364.1</v>
      </c>
      <c r="DO18" s="4"/>
      <c r="DP18" s="4"/>
      <c r="DQ18" s="4"/>
      <c r="DR18" s="4"/>
      <c r="DS18" s="7"/>
      <c r="DT18" s="4"/>
      <c r="DU18" s="4">
        <v>287</v>
      </c>
      <c r="DV18" s="7"/>
      <c r="DW18" s="4"/>
      <c r="DX18" s="4"/>
      <c r="DY18" s="4"/>
      <c r="DZ18" s="4"/>
      <c r="EA18" s="4"/>
      <c r="EB18" s="4"/>
      <c r="EC18" s="4"/>
      <c r="ED18" s="4"/>
      <c r="EE18" s="28">
        <f t="shared" si="216"/>
        <v>572061.19999999995</v>
      </c>
      <c r="EF18" s="4">
        <v>378303.9</v>
      </c>
      <c r="EG18" s="4">
        <v>106480.1</v>
      </c>
      <c r="EH18" s="4">
        <v>32877.4</v>
      </c>
      <c r="EI18" s="4">
        <v>11835</v>
      </c>
      <c r="EJ18" s="4">
        <v>470</v>
      </c>
      <c r="EK18" s="4">
        <v>7810.5</v>
      </c>
      <c r="EL18" s="4">
        <v>420</v>
      </c>
      <c r="EM18" s="4">
        <v>5000</v>
      </c>
      <c r="EN18" s="7"/>
      <c r="EO18" s="4">
        <v>4068</v>
      </c>
      <c r="EP18" s="4"/>
      <c r="EQ18" s="4">
        <v>350</v>
      </c>
      <c r="ER18" s="4">
        <v>6500</v>
      </c>
      <c r="ES18" s="7"/>
      <c r="ET18" s="4">
        <v>100</v>
      </c>
      <c r="EU18" s="4"/>
      <c r="EV18" s="4"/>
      <c r="EW18" s="4">
        <v>300</v>
      </c>
      <c r="EX18" s="4">
        <v>1000</v>
      </c>
      <c r="EY18" s="4">
        <v>100</v>
      </c>
      <c r="EZ18" s="4"/>
      <c r="FA18" s="4">
        <v>2907</v>
      </c>
      <c r="FB18" s="4">
        <v>3288.2</v>
      </c>
      <c r="FC18" s="7"/>
      <c r="FD18" s="4">
        <v>9600</v>
      </c>
      <c r="FE18" s="4"/>
      <c r="FF18" s="4">
        <v>364.1</v>
      </c>
      <c r="FG18" s="4"/>
      <c r="FH18" s="4"/>
      <c r="FI18" s="4"/>
      <c r="FJ18" s="4"/>
      <c r="FK18" s="7"/>
      <c r="FL18" s="4"/>
      <c r="FM18" s="4">
        <v>287</v>
      </c>
      <c r="FN18" s="7"/>
      <c r="FO18" s="4"/>
      <c r="FP18" s="4"/>
      <c r="FQ18" s="4"/>
      <c r="FR18" s="4"/>
      <c r="FS18" s="4"/>
      <c r="FT18" s="4"/>
      <c r="FU18" s="4"/>
      <c r="FV18" s="4"/>
      <c r="FW18" s="28">
        <f t="shared" si="217"/>
        <v>577088.49999999988</v>
      </c>
      <c r="FX18" s="4">
        <v>381960.1</v>
      </c>
      <c r="FY18" s="4">
        <v>107508.4</v>
      </c>
      <c r="FZ18" s="4">
        <v>33220.199999999997</v>
      </c>
      <c r="GA18" s="4">
        <v>11835</v>
      </c>
      <c r="GB18" s="4">
        <v>470</v>
      </c>
      <c r="GC18" s="4">
        <v>7810.5</v>
      </c>
      <c r="GD18" s="4">
        <v>420</v>
      </c>
      <c r="GE18" s="4">
        <v>5000</v>
      </c>
      <c r="GF18" s="7"/>
      <c r="GG18" s="4">
        <v>4068</v>
      </c>
      <c r="GH18" s="4"/>
      <c r="GI18" s="4">
        <v>350</v>
      </c>
      <c r="GJ18" s="4">
        <v>6500</v>
      </c>
      <c r="GK18" s="7"/>
      <c r="GL18" s="4">
        <v>100</v>
      </c>
      <c r="GM18" s="4"/>
      <c r="GN18" s="4"/>
      <c r="GO18" s="4">
        <v>300</v>
      </c>
      <c r="GP18" s="4">
        <v>1000</v>
      </c>
      <c r="GQ18" s="4">
        <v>100</v>
      </c>
      <c r="GR18" s="4"/>
      <c r="GS18" s="4">
        <v>2907</v>
      </c>
      <c r="GT18" s="4">
        <v>3288.2</v>
      </c>
      <c r="GU18" s="7"/>
      <c r="GV18" s="4">
        <v>9600</v>
      </c>
      <c r="GW18" s="4"/>
      <c r="GX18" s="4">
        <v>364.1</v>
      </c>
      <c r="GY18" s="4"/>
      <c r="GZ18" s="4"/>
      <c r="HA18" s="4"/>
      <c r="HB18" s="4"/>
      <c r="HC18" s="7"/>
      <c r="HD18" s="4"/>
      <c r="HE18" s="4">
        <v>287</v>
      </c>
      <c r="HF18" s="7"/>
      <c r="HG18" s="4"/>
      <c r="HH18" s="4"/>
      <c r="HI18" s="4"/>
      <c r="HJ18" s="4"/>
      <c r="HK18" s="4"/>
      <c r="HL18" s="4"/>
      <c r="HM18" s="4"/>
      <c r="HN18" s="4"/>
    </row>
    <row r="19" spans="1:222" ht="48" customHeight="1" x14ac:dyDescent="0.25">
      <c r="A19" s="190"/>
      <c r="B19" s="5">
        <v>11004</v>
      </c>
      <c r="C19" s="37" t="s">
        <v>77</v>
      </c>
      <c r="D19" s="80">
        <f t="shared" si="218"/>
        <v>70889.2</v>
      </c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  <c r="P19" s="4"/>
      <c r="Q19" s="4"/>
      <c r="R19" s="7"/>
      <c r="S19" s="4"/>
      <c r="T19" s="4"/>
      <c r="U19" s="4"/>
      <c r="V19" s="4"/>
      <c r="W19" s="4"/>
      <c r="X19" s="4"/>
      <c r="Y19" s="4"/>
      <c r="Z19" s="4"/>
      <c r="AA19" s="4"/>
      <c r="AB19" s="4"/>
      <c r="AC19" s="4">
        <v>70889.2</v>
      </c>
      <c r="AD19" s="4"/>
      <c r="AE19" s="4"/>
      <c r="AF19" s="4"/>
      <c r="AG19" s="4"/>
      <c r="AH19" s="4"/>
      <c r="AI19" s="7"/>
      <c r="AJ19" s="4"/>
      <c r="AK19" s="7"/>
      <c r="AL19" s="4"/>
      <c r="AM19" s="7"/>
      <c r="AN19" s="4"/>
      <c r="AO19" s="4"/>
      <c r="AP19" s="4"/>
      <c r="AQ19" s="4"/>
      <c r="AR19" s="4"/>
      <c r="AS19" s="4"/>
      <c r="AT19" s="4"/>
      <c r="AU19" s="4"/>
      <c r="AV19" s="28">
        <f t="shared" si="214"/>
        <v>150000</v>
      </c>
      <c r="AW19" s="4"/>
      <c r="AX19" s="4"/>
      <c r="AY19" s="4"/>
      <c r="AZ19" s="4"/>
      <c r="BA19" s="4"/>
      <c r="BB19" s="4"/>
      <c r="BC19" s="4"/>
      <c r="BD19" s="4"/>
      <c r="BE19" s="7"/>
      <c r="BF19" s="4"/>
      <c r="BG19" s="4"/>
      <c r="BH19" s="4"/>
      <c r="BI19" s="4"/>
      <c r="BJ19" s="7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>
        <v>150000</v>
      </c>
      <c r="BV19" s="4"/>
      <c r="BW19" s="4"/>
      <c r="BX19" s="4"/>
      <c r="BY19" s="4"/>
      <c r="BZ19" s="4"/>
      <c r="CA19" s="7"/>
      <c r="CB19" s="4"/>
      <c r="CC19" s="4"/>
      <c r="CD19" s="7"/>
      <c r="CE19" s="4"/>
      <c r="CF19" s="4"/>
      <c r="CG19" s="4"/>
      <c r="CH19" s="4"/>
      <c r="CI19" s="4"/>
      <c r="CJ19" s="4"/>
      <c r="CK19" s="4"/>
      <c r="CL19" s="4"/>
      <c r="CM19" s="28">
        <f t="shared" si="215"/>
        <v>150000</v>
      </c>
      <c r="CN19" s="4"/>
      <c r="CO19" s="4"/>
      <c r="CP19" s="4"/>
      <c r="CQ19" s="4"/>
      <c r="CR19" s="4"/>
      <c r="CS19" s="4"/>
      <c r="CT19" s="4"/>
      <c r="CU19" s="4"/>
      <c r="CV19" s="7"/>
      <c r="CW19" s="4"/>
      <c r="CX19" s="4"/>
      <c r="CY19" s="4"/>
      <c r="CZ19" s="4"/>
      <c r="DA19" s="7"/>
      <c r="DB19" s="4"/>
      <c r="DC19" s="4"/>
      <c r="DD19" s="4"/>
      <c r="DE19" s="4"/>
      <c r="DF19" s="4"/>
      <c r="DG19" s="4"/>
      <c r="DH19" s="4"/>
      <c r="DI19" s="4"/>
      <c r="DJ19" s="4"/>
      <c r="DK19" s="7"/>
      <c r="DL19" s="4"/>
      <c r="DM19" s="4">
        <v>150000</v>
      </c>
      <c r="DN19" s="4"/>
      <c r="DO19" s="4"/>
      <c r="DP19" s="4"/>
      <c r="DQ19" s="4"/>
      <c r="DR19" s="4"/>
      <c r="DS19" s="7"/>
      <c r="DT19" s="4"/>
      <c r="DU19" s="4"/>
      <c r="DV19" s="7"/>
      <c r="DW19" s="4"/>
      <c r="DX19" s="4"/>
      <c r="DY19" s="4"/>
      <c r="DZ19" s="4"/>
      <c r="EA19" s="4"/>
      <c r="EB19" s="4"/>
      <c r="EC19" s="4"/>
      <c r="ED19" s="4"/>
      <c r="EE19" s="28">
        <f t="shared" si="216"/>
        <v>150000</v>
      </c>
      <c r="EF19" s="4"/>
      <c r="EG19" s="4"/>
      <c r="EH19" s="4"/>
      <c r="EI19" s="4"/>
      <c r="EJ19" s="4"/>
      <c r="EK19" s="4"/>
      <c r="EL19" s="4"/>
      <c r="EM19" s="4"/>
      <c r="EN19" s="7"/>
      <c r="EO19" s="4"/>
      <c r="EP19" s="4"/>
      <c r="EQ19" s="4"/>
      <c r="ER19" s="4"/>
      <c r="ES19" s="7"/>
      <c r="ET19" s="4"/>
      <c r="EU19" s="4"/>
      <c r="EV19" s="4"/>
      <c r="EW19" s="4"/>
      <c r="EX19" s="4"/>
      <c r="EY19" s="4"/>
      <c r="EZ19" s="4"/>
      <c r="FA19" s="4"/>
      <c r="FB19" s="4"/>
      <c r="FC19" s="7"/>
      <c r="FD19" s="4"/>
      <c r="FE19" s="4">
        <v>150000</v>
      </c>
      <c r="FF19" s="4"/>
      <c r="FG19" s="4"/>
      <c r="FH19" s="4"/>
      <c r="FI19" s="4"/>
      <c r="FJ19" s="4"/>
      <c r="FK19" s="7"/>
      <c r="FL19" s="4"/>
      <c r="FM19" s="4"/>
      <c r="FN19" s="7"/>
      <c r="FO19" s="4"/>
      <c r="FP19" s="4"/>
      <c r="FQ19" s="4"/>
      <c r="FR19" s="4"/>
      <c r="FS19" s="4"/>
      <c r="FT19" s="4"/>
      <c r="FU19" s="4"/>
      <c r="FV19" s="4"/>
      <c r="FW19" s="28">
        <f t="shared" si="217"/>
        <v>150000</v>
      </c>
      <c r="FX19" s="4"/>
      <c r="FY19" s="4"/>
      <c r="FZ19" s="4"/>
      <c r="GA19" s="4"/>
      <c r="GB19" s="4"/>
      <c r="GC19" s="4"/>
      <c r="GD19" s="4"/>
      <c r="GE19" s="4"/>
      <c r="GF19" s="7"/>
      <c r="GG19" s="4"/>
      <c r="GH19" s="4"/>
      <c r="GI19" s="4"/>
      <c r="GJ19" s="4"/>
      <c r="GK19" s="7"/>
      <c r="GL19" s="4"/>
      <c r="GM19" s="4"/>
      <c r="GN19" s="4"/>
      <c r="GO19" s="4"/>
      <c r="GP19" s="4"/>
      <c r="GQ19" s="4"/>
      <c r="GR19" s="4"/>
      <c r="GS19" s="4"/>
      <c r="GT19" s="4"/>
      <c r="GU19" s="7"/>
      <c r="GV19" s="4"/>
      <c r="GW19" s="4">
        <v>150000</v>
      </c>
      <c r="GX19" s="4"/>
      <c r="GY19" s="4"/>
      <c r="GZ19" s="4"/>
      <c r="HA19" s="4"/>
      <c r="HB19" s="4"/>
      <c r="HC19" s="7"/>
      <c r="HD19" s="4"/>
      <c r="HE19" s="4"/>
      <c r="HF19" s="7"/>
      <c r="HG19" s="4"/>
      <c r="HH19" s="4"/>
      <c r="HI19" s="4"/>
      <c r="HJ19" s="4"/>
      <c r="HK19" s="4"/>
      <c r="HL19" s="4"/>
      <c r="HM19" s="4"/>
      <c r="HN19" s="4"/>
    </row>
    <row r="20" spans="1:222" ht="39.75" customHeight="1" x14ac:dyDescent="0.25">
      <c r="A20" s="190"/>
      <c r="B20" s="5">
        <v>11005</v>
      </c>
      <c r="C20" s="91" t="s">
        <v>79</v>
      </c>
      <c r="D20" s="80">
        <f t="shared" si="218"/>
        <v>36927.4</v>
      </c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  <c r="P20" s="4"/>
      <c r="Q20" s="4"/>
      <c r="R20" s="7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36927.4</v>
      </c>
      <c r="AH20" s="4"/>
      <c r="AI20" s="7"/>
      <c r="AJ20" s="4"/>
      <c r="AK20" s="7"/>
      <c r="AL20" s="4"/>
      <c r="AM20" s="7"/>
      <c r="AN20" s="4"/>
      <c r="AO20" s="4"/>
      <c r="AP20" s="4"/>
      <c r="AQ20" s="4"/>
      <c r="AR20" s="4"/>
      <c r="AS20" s="4"/>
      <c r="AT20" s="4"/>
      <c r="AU20" s="4"/>
      <c r="AV20" s="28">
        <f t="shared" si="214"/>
        <v>36927.4</v>
      </c>
      <c r="AW20" s="4"/>
      <c r="AX20" s="4"/>
      <c r="AY20" s="4"/>
      <c r="AZ20" s="4"/>
      <c r="BA20" s="4"/>
      <c r="BB20" s="4"/>
      <c r="BC20" s="4"/>
      <c r="BD20" s="4"/>
      <c r="BE20" s="7"/>
      <c r="BF20" s="4"/>
      <c r="BG20" s="4"/>
      <c r="BH20" s="4"/>
      <c r="BI20" s="4"/>
      <c r="BJ20" s="7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36927.4</v>
      </c>
      <c r="BZ20" s="4"/>
      <c r="CA20" s="7"/>
      <c r="CB20" s="4"/>
      <c r="CC20" s="4"/>
      <c r="CD20" s="7"/>
      <c r="CE20" s="4"/>
      <c r="CF20" s="4"/>
      <c r="CG20" s="4"/>
      <c r="CH20" s="4"/>
      <c r="CI20" s="4"/>
      <c r="CJ20" s="4"/>
      <c r="CK20" s="4"/>
      <c r="CL20" s="4"/>
      <c r="CM20" s="28">
        <f t="shared" si="215"/>
        <v>34507.4</v>
      </c>
      <c r="CN20" s="4"/>
      <c r="CO20" s="4"/>
      <c r="CP20" s="4"/>
      <c r="CQ20" s="4"/>
      <c r="CR20" s="4"/>
      <c r="CS20" s="4"/>
      <c r="CT20" s="4"/>
      <c r="CU20" s="4"/>
      <c r="CV20" s="7"/>
      <c r="CW20" s="4"/>
      <c r="CX20" s="4"/>
      <c r="CY20" s="4"/>
      <c r="CZ20" s="4"/>
      <c r="DA20" s="7"/>
      <c r="DB20" s="4"/>
      <c r="DC20" s="4"/>
      <c r="DD20" s="4"/>
      <c r="DE20" s="4"/>
      <c r="DF20" s="4"/>
      <c r="DG20" s="4"/>
      <c r="DH20" s="4"/>
      <c r="DI20" s="4"/>
      <c r="DJ20" s="4"/>
      <c r="DK20" s="7"/>
      <c r="DL20" s="4"/>
      <c r="DM20" s="4"/>
      <c r="DN20" s="4"/>
      <c r="DO20" s="4"/>
      <c r="DP20" s="4"/>
      <c r="DQ20" s="4">
        <v>34507.4</v>
      </c>
      <c r="DR20" s="4"/>
      <c r="DS20" s="7"/>
      <c r="DT20" s="4"/>
      <c r="DU20" s="4"/>
      <c r="DV20" s="7"/>
      <c r="DW20" s="4"/>
      <c r="DX20" s="4"/>
      <c r="DY20" s="4"/>
      <c r="DZ20" s="4"/>
      <c r="EA20" s="4"/>
      <c r="EB20" s="4"/>
      <c r="EC20" s="4"/>
      <c r="ED20" s="4"/>
      <c r="EE20" s="28">
        <f t="shared" si="216"/>
        <v>34507.4</v>
      </c>
      <c r="EF20" s="4"/>
      <c r="EG20" s="4"/>
      <c r="EH20" s="4"/>
      <c r="EI20" s="4"/>
      <c r="EJ20" s="4"/>
      <c r="EK20" s="4"/>
      <c r="EL20" s="4"/>
      <c r="EM20" s="4"/>
      <c r="EN20" s="7"/>
      <c r="EO20" s="4"/>
      <c r="EP20" s="4"/>
      <c r="EQ20" s="4"/>
      <c r="ER20" s="4"/>
      <c r="ES20" s="7"/>
      <c r="ET20" s="4"/>
      <c r="EU20" s="4"/>
      <c r="EV20" s="4"/>
      <c r="EW20" s="4"/>
      <c r="EX20" s="4"/>
      <c r="EY20" s="4"/>
      <c r="EZ20" s="4"/>
      <c r="FA20" s="4"/>
      <c r="FB20" s="4"/>
      <c r="FC20" s="7"/>
      <c r="FD20" s="4"/>
      <c r="FE20" s="4"/>
      <c r="FF20" s="4"/>
      <c r="FG20" s="4"/>
      <c r="FH20" s="4"/>
      <c r="FI20" s="4">
        <v>34507.4</v>
      </c>
      <c r="FJ20" s="4"/>
      <c r="FK20" s="7"/>
      <c r="FL20" s="4"/>
      <c r="FM20" s="4"/>
      <c r="FN20" s="7"/>
      <c r="FO20" s="4"/>
      <c r="FP20" s="4"/>
      <c r="FQ20" s="4"/>
      <c r="FR20" s="4"/>
      <c r="FS20" s="4"/>
      <c r="FT20" s="4"/>
      <c r="FU20" s="4"/>
      <c r="FV20" s="4"/>
      <c r="FW20" s="28">
        <f t="shared" si="217"/>
        <v>34507.4</v>
      </c>
      <c r="FX20" s="4"/>
      <c r="FY20" s="4"/>
      <c r="FZ20" s="4"/>
      <c r="GA20" s="4"/>
      <c r="GB20" s="4"/>
      <c r="GC20" s="4"/>
      <c r="GD20" s="4"/>
      <c r="GE20" s="4"/>
      <c r="GF20" s="7"/>
      <c r="GG20" s="4"/>
      <c r="GH20" s="4"/>
      <c r="GI20" s="4"/>
      <c r="GJ20" s="4"/>
      <c r="GK20" s="7"/>
      <c r="GL20" s="4"/>
      <c r="GM20" s="4"/>
      <c r="GN20" s="4"/>
      <c r="GO20" s="4"/>
      <c r="GP20" s="4"/>
      <c r="GQ20" s="4"/>
      <c r="GR20" s="4"/>
      <c r="GS20" s="4"/>
      <c r="GT20" s="4"/>
      <c r="GU20" s="7"/>
      <c r="GV20" s="4"/>
      <c r="GW20" s="4"/>
      <c r="GX20" s="4"/>
      <c r="GY20" s="4"/>
      <c r="GZ20" s="4"/>
      <c r="HA20" s="4">
        <v>34507.4</v>
      </c>
      <c r="HB20" s="4"/>
      <c r="HC20" s="7"/>
      <c r="HD20" s="4"/>
      <c r="HE20" s="4"/>
      <c r="HF20" s="7"/>
      <c r="HG20" s="4"/>
      <c r="HH20" s="4"/>
      <c r="HI20" s="4"/>
      <c r="HJ20" s="4"/>
      <c r="HK20" s="4"/>
      <c r="HL20" s="4"/>
      <c r="HM20" s="4"/>
      <c r="HN20" s="4"/>
    </row>
    <row r="21" spans="1:222" ht="51" customHeight="1" x14ac:dyDescent="0.25">
      <c r="A21" s="190"/>
      <c r="B21" s="5">
        <v>11007</v>
      </c>
      <c r="C21" s="9" t="s">
        <v>68</v>
      </c>
      <c r="D21" s="80">
        <f t="shared" si="218"/>
        <v>567537.30000000005</v>
      </c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  <c r="P21" s="4"/>
      <c r="Q21" s="4"/>
      <c r="R21" s="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>
        <v>567537.30000000005</v>
      </c>
      <c r="AH21" s="4"/>
      <c r="AI21" s="7"/>
      <c r="AJ21" s="4"/>
      <c r="AK21" s="7"/>
      <c r="AL21" s="4"/>
      <c r="AM21" s="7"/>
      <c r="AN21" s="4"/>
      <c r="AO21" s="4"/>
      <c r="AP21" s="4"/>
      <c r="AQ21" s="4"/>
      <c r="AR21" s="4"/>
      <c r="AS21" s="4"/>
      <c r="AT21" s="4"/>
      <c r="AU21" s="4"/>
      <c r="AV21" s="28">
        <f t="shared" si="214"/>
        <v>588564</v>
      </c>
      <c r="AW21" s="4"/>
      <c r="AX21" s="4"/>
      <c r="AY21" s="4"/>
      <c r="AZ21" s="4"/>
      <c r="BA21" s="4"/>
      <c r="BB21" s="4"/>
      <c r="BC21" s="4"/>
      <c r="BD21" s="4"/>
      <c r="BE21" s="7"/>
      <c r="BF21" s="4"/>
      <c r="BG21" s="4"/>
      <c r="BH21" s="4"/>
      <c r="BI21" s="4"/>
      <c r="BJ21" s="7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>
        <v>588564</v>
      </c>
      <c r="BZ21" s="4"/>
      <c r="CA21" s="7"/>
      <c r="CB21" s="4"/>
      <c r="CC21" s="4"/>
      <c r="CD21" s="7"/>
      <c r="CE21" s="4"/>
      <c r="CF21" s="4"/>
      <c r="CG21" s="4"/>
      <c r="CH21" s="4"/>
      <c r="CI21" s="4"/>
      <c r="CJ21" s="4"/>
      <c r="CK21" s="4"/>
      <c r="CL21" s="4"/>
      <c r="CM21" s="28">
        <f t="shared" si="215"/>
        <v>588564</v>
      </c>
      <c r="CN21" s="4"/>
      <c r="CO21" s="4"/>
      <c r="CP21" s="4"/>
      <c r="CQ21" s="4"/>
      <c r="CR21" s="4"/>
      <c r="CS21" s="4"/>
      <c r="CT21" s="4"/>
      <c r="CU21" s="4"/>
      <c r="CV21" s="7"/>
      <c r="CW21" s="4"/>
      <c r="CX21" s="4"/>
      <c r="CY21" s="4"/>
      <c r="CZ21" s="4"/>
      <c r="DA21" s="7"/>
      <c r="DB21" s="4"/>
      <c r="DC21" s="4"/>
      <c r="DD21" s="4"/>
      <c r="DE21" s="4"/>
      <c r="DF21" s="4"/>
      <c r="DG21" s="4"/>
      <c r="DH21" s="4"/>
      <c r="DI21" s="4"/>
      <c r="DJ21" s="4"/>
      <c r="DK21" s="7"/>
      <c r="DL21" s="4"/>
      <c r="DM21" s="4"/>
      <c r="DN21" s="4"/>
      <c r="DO21" s="4"/>
      <c r="DP21" s="4"/>
      <c r="DQ21" s="4">
        <v>588564</v>
      </c>
      <c r="DR21" s="4"/>
      <c r="DS21" s="7"/>
      <c r="DT21" s="4"/>
      <c r="DU21" s="4"/>
      <c r="DV21" s="7"/>
      <c r="DW21" s="4"/>
      <c r="DX21" s="4"/>
      <c r="DY21" s="4"/>
      <c r="DZ21" s="4"/>
      <c r="EA21" s="4"/>
      <c r="EB21" s="4"/>
      <c r="EC21" s="4"/>
      <c r="ED21" s="4"/>
      <c r="EE21" s="28">
        <f t="shared" si="216"/>
        <v>588564</v>
      </c>
      <c r="EF21" s="4"/>
      <c r="EG21" s="4"/>
      <c r="EH21" s="4"/>
      <c r="EI21" s="4"/>
      <c r="EJ21" s="4"/>
      <c r="EK21" s="4"/>
      <c r="EL21" s="4"/>
      <c r="EM21" s="4"/>
      <c r="EN21" s="7"/>
      <c r="EO21" s="4"/>
      <c r="EP21" s="4"/>
      <c r="EQ21" s="4"/>
      <c r="ER21" s="4"/>
      <c r="ES21" s="7"/>
      <c r="ET21" s="4"/>
      <c r="EU21" s="4"/>
      <c r="EV21" s="4"/>
      <c r="EW21" s="4"/>
      <c r="EX21" s="4"/>
      <c r="EY21" s="4"/>
      <c r="EZ21" s="4"/>
      <c r="FA21" s="4"/>
      <c r="FB21" s="4"/>
      <c r="FC21" s="7"/>
      <c r="FD21" s="4"/>
      <c r="FE21" s="4"/>
      <c r="FF21" s="4"/>
      <c r="FG21" s="4"/>
      <c r="FH21" s="4"/>
      <c r="FI21" s="4">
        <v>588564</v>
      </c>
      <c r="FJ21" s="4"/>
      <c r="FK21" s="7"/>
      <c r="FL21" s="4"/>
      <c r="FM21" s="4"/>
      <c r="FN21" s="7"/>
      <c r="FO21" s="4"/>
      <c r="FP21" s="4"/>
      <c r="FQ21" s="4"/>
      <c r="FR21" s="4"/>
      <c r="FS21" s="4"/>
      <c r="FT21" s="4"/>
      <c r="FU21" s="4"/>
      <c r="FV21" s="4"/>
      <c r="FW21" s="28">
        <f t="shared" si="217"/>
        <v>588564</v>
      </c>
      <c r="FX21" s="4"/>
      <c r="FY21" s="4"/>
      <c r="FZ21" s="4"/>
      <c r="GA21" s="4"/>
      <c r="GB21" s="4"/>
      <c r="GC21" s="4"/>
      <c r="GD21" s="4"/>
      <c r="GE21" s="4"/>
      <c r="GF21" s="7"/>
      <c r="GG21" s="4"/>
      <c r="GH21" s="4"/>
      <c r="GI21" s="4"/>
      <c r="GJ21" s="4"/>
      <c r="GK21" s="7"/>
      <c r="GL21" s="4"/>
      <c r="GM21" s="4"/>
      <c r="GN21" s="4"/>
      <c r="GO21" s="4"/>
      <c r="GP21" s="4"/>
      <c r="GQ21" s="4"/>
      <c r="GR21" s="4"/>
      <c r="GS21" s="4"/>
      <c r="GT21" s="4"/>
      <c r="GU21" s="7"/>
      <c r="GV21" s="4"/>
      <c r="GW21" s="4"/>
      <c r="GX21" s="4"/>
      <c r="GY21" s="4"/>
      <c r="GZ21" s="4"/>
      <c r="HA21" s="4">
        <v>588564</v>
      </c>
      <c r="HB21" s="4"/>
      <c r="HC21" s="7"/>
      <c r="HD21" s="4"/>
      <c r="HE21" s="4"/>
      <c r="HF21" s="7"/>
      <c r="HG21" s="4"/>
      <c r="HH21" s="4"/>
      <c r="HI21" s="4"/>
      <c r="HJ21" s="4"/>
      <c r="HK21" s="4"/>
      <c r="HL21" s="4"/>
      <c r="HM21" s="4"/>
      <c r="HN21" s="4"/>
    </row>
    <row r="22" spans="1:222" ht="51.75" customHeight="1" x14ac:dyDescent="0.25">
      <c r="A22" s="190"/>
      <c r="B22" s="5">
        <v>31001</v>
      </c>
      <c r="C22" s="83" t="s">
        <v>118</v>
      </c>
      <c r="D22" s="80">
        <f t="shared" si="218"/>
        <v>2360.9</v>
      </c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  <c r="P22" s="4"/>
      <c r="Q22" s="4"/>
      <c r="R22" s="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7"/>
      <c r="AJ22" s="4"/>
      <c r="AK22" s="7"/>
      <c r="AL22" s="4"/>
      <c r="AM22" s="7"/>
      <c r="AN22" s="4"/>
      <c r="AO22" s="4"/>
      <c r="AP22" s="4"/>
      <c r="AQ22" s="4"/>
      <c r="AR22" s="4"/>
      <c r="AS22" s="4">
        <v>2360.9</v>
      </c>
      <c r="AT22" s="4"/>
      <c r="AU22" s="4"/>
      <c r="AV22" s="28">
        <f t="shared" si="214"/>
        <v>0</v>
      </c>
      <c r="AW22" s="4"/>
      <c r="AX22" s="4"/>
      <c r="AY22" s="4"/>
      <c r="AZ22" s="4"/>
      <c r="BA22" s="4"/>
      <c r="BB22" s="4"/>
      <c r="BC22" s="4"/>
      <c r="BD22" s="4"/>
      <c r="BE22" s="7"/>
      <c r="BF22" s="4"/>
      <c r="BG22" s="4"/>
      <c r="BH22" s="4"/>
      <c r="BI22" s="4"/>
      <c r="BJ22" s="7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7"/>
      <c r="CB22" s="4"/>
      <c r="CC22" s="4"/>
      <c r="CD22" s="7"/>
      <c r="CE22" s="4"/>
      <c r="CF22" s="4"/>
      <c r="CG22" s="4"/>
      <c r="CH22" s="4"/>
      <c r="CI22" s="4"/>
      <c r="CJ22" s="4"/>
      <c r="CK22" s="4"/>
      <c r="CL22" s="4"/>
      <c r="CM22" s="28">
        <f t="shared" si="215"/>
        <v>0</v>
      </c>
      <c r="CN22" s="4"/>
      <c r="CO22" s="4"/>
      <c r="CP22" s="4"/>
      <c r="CQ22" s="4"/>
      <c r="CR22" s="4"/>
      <c r="CS22" s="4"/>
      <c r="CT22" s="4"/>
      <c r="CU22" s="4"/>
      <c r="CV22" s="7"/>
      <c r="CW22" s="4"/>
      <c r="CX22" s="4"/>
      <c r="CY22" s="4"/>
      <c r="CZ22" s="4"/>
      <c r="DA22" s="7"/>
      <c r="DB22" s="4"/>
      <c r="DC22" s="4"/>
      <c r="DD22" s="4"/>
      <c r="DE22" s="4"/>
      <c r="DF22" s="4"/>
      <c r="DG22" s="4"/>
      <c r="DH22" s="4"/>
      <c r="DI22" s="4"/>
      <c r="DJ22" s="4"/>
      <c r="DK22" s="7"/>
      <c r="DL22" s="4"/>
      <c r="DM22" s="4"/>
      <c r="DN22" s="4"/>
      <c r="DO22" s="4"/>
      <c r="DP22" s="4"/>
      <c r="DQ22" s="4"/>
      <c r="DR22" s="4"/>
      <c r="DS22" s="7"/>
      <c r="DT22" s="4"/>
      <c r="DU22" s="4"/>
      <c r="DV22" s="7"/>
      <c r="DW22" s="4"/>
      <c r="DX22" s="4"/>
      <c r="DY22" s="4"/>
      <c r="DZ22" s="4"/>
      <c r="EA22" s="4"/>
      <c r="EB22" s="4"/>
      <c r="EC22" s="4"/>
      <c r="ED22" s="4"/>
      <c r="EE22" s="28">
        <f t="shared" si="216"/>
        <v>0</v>
      </c>
      <c r="EF22" s="4"/>
      <c r="EG22" s="4"/>
      <c r="EH22" s="4"/>
      <c r="EI22" s="4"/>
      <c r="EJ22" s="4"/>
      <c r="EK22" s="4"/>
      <c r="EL22" s="4"/>
      <c r="EM22" s="4"/>
      <c r="EN22" s="7"/>
      <c r="EO22" s="4"/>
      <c r="EP22" s="4"/>
      <c r="EQ22" s="4"/>
      <c r="ER22" s="4"/>
      <c r="ES22" s="7"/>
      <c r="ET22" s="4"/>
      <c r="EU22" s="4"/>
      <c r="EV22" s="4"/>
      <c r="EW22" s="4"/>
      <c r="EX22" s="4"/>
      <c r="EY22" s="4"/>
      <c r="EZ22" s="4"/>
      <c r="FA22" s="4"/>
      <c r="FB22" s="4"/>
      <c r="FC22" s="7"/>
      <c r="FD22" s="4"/>
      <c r="FE22" s="4"/>
      <c r="FF22" s="4"/>
      <c r="FG22" s="4"/>
      <c r="FH22" s="4"/>
      <c r="FI22" s="4"/>
      <c r="FJ22" s="4"/>
      <c r="FK22" s="7"/>
      <c r="FL22" s="4"/>
      <c r="FM22" s="4"/>
      <c r="FN22" s="7"/>
      <c r="FO22" s="4"/>
      <c r="FP22" s="4"/>
      <c r="FQ22" s="4"/>
      <c r="FR22" s="4"/>
      <c r="FS22" s="4"/>
      <c r="FT22" s="4"/>
      <c r="FU22" s="4"/>
      <c r="FV22" s="4"/>
      <c r="FW22" s="28">
        <f>SUM(FX22:HN22)</f>
        <v>0</v>
      </c>
      <c r="FX22" s="4"/>
      <c r="FY22" s="4"/>
      <c r="FZ22" s="4"/>
      <c r="GA22" s="4"/>
      <c r="GB22" s="4"/>
      <c r="GC22" s="4"/>
      <c r="GD22" s="4"/>
      <c r="GE22" s="4"/>
      <c r="GF22" s="7"/>
      <c r="GG22" s="4"/>
      <c r="GH22" s="4"/>
      <c r="GI22" s="4"/>
      <c r="GJ22" s="4"/>
      <c r="GK22" s="7"/>
      <c r="GL22" s="4"/>
      <c r="GM22" s="4"/>
      <c r="GN22" s="4"/>
      <c r="GO22" s="4"/>
      <c r="GP22" s="4"/>
      <c r="GQ22" s="4"/>
      <c r="GR22" s="4"/>
      <c r="GS22" s="4"/>
      <c r="GT22" s="4"/>
      <c r="GU22" s="7"/>
      <c r="GV22" s="4"/>
      <c r="GW22" s="4"/>
      <c r="GX22" s="4"/>
      <c r="GY22" s="4"/>
      <c r="GZ22" s="4"/>
      <c r="HA22" s="4"/>
      <c r="HB22" s="4"/>
      <c r="HC22" s="7"/>
      <c r="HD22" s="4"/>
      <c r="HE22" s="4"/>
      <c r="HF22" s="7"/>
      <c r="HG22" s="4"/>
      <c r="HH22" s="4"/>
      <c r="HI22" s="4"/>
      <c r="HJ22" s="4"/>
      <c r="HK22" s="4"/>
      <c r="HL22" s="4"/>
      <c r="HM22" s="4"/>
      <c r="HN22" s="4"/>
    </row>
    <row r="23" spans="1:222" ht="53.25" customHeight="1" x14ac:dyDescent="0.25">
      <c r="A23" s="190"/>
      <c r="B23" s="5">
        <v>31002</v>
      </c>
      <c r="C23" s="76" t="s">
        <v>122</v>
      </c>
      <c r="D23" s="80">
        <f t="shared" si="218"/>
        <v>54075.1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>
        <v>54075.1</v>
      </c>
      <c r="AT23" s="7"/>
      <c r="AU23" s="7"/>
      <c r="AV23" s="28">
        <f t="shared" si="214"/>
        <v>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28">
        <f t="shared" si="215"/>
        <v>276000</v>
      </c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>
        <v>90000</v>
      </c>
      <c r="EB23" s="94">
        <v>35000</v>
      </c>
      <c r="EC23" s="7">
        <v>151000</v>
      </c>
      <c r="ED23" s="7"/>
      <c r="EE23" s="28">
        <f t="shared" si="216"/>
        <v>0</v>
      </c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28">
        <f>SUM(FX23:HN23)</f>
        <v>0</v>
      </c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</row>
    <row r="24" spans="1:222" ht="50.25" customHeight="1" x14ac:dyDescent="0.25">
      <c r="A24" s="191"/>
      <c r="B24" s="5">
        <v>31003</v>
      </c>
      <c r="C24" s="86" t="s">
        <v>129</v>
      </c>
      <c r="D24" s="80">
        <f t="shared" si="218"/>
        <v>41730.9</v>
      </c>
      <c r="E24" s="1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>
        <v>31275.9</v>
      </c>
      <c r="AR24" s="7"/>
      <c r="AS24" s="7"/>
      <c r="AT24" s="7"/>
      <c r="AU24" s="7">
        <v>10455</v>
      </c>
      <c r="AV24" s="28">
        <f t="shared" si="214"/>
        <v>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28">
        <f t="shared" si="215"/>
        <v>86944</v>
      </c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>
        <v>86944</v>
      </c>
      <c r="EE24" s="28">
        <f t="shared" si="216"/>
        <v>147850</v>
      </c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>
        <v>147850</v>
      </c>
      <c r="FW24" s="28">
        <f>SUM(FX24:HN24)</f>
        <v>5620000</v>
      </c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>
        <v>4820000</v>
      </c>
      <c r="HJ24" s="7">
        <v>800000</v>
      </c>
      <c r="HK24" s="7"/>
      <c r="HL24" s="7"/>
      <c r="HM24" s="7"/>
      <c r="HN24" s="7"/>
    </row>
    <row r="25" spans="1:222" ht="50.25" customHeight="1" x14ac:dyDescent="0.25">
      <c r="A25" s="194">
        <v>1123</v>
      </c>
      <c r="B25" s="29"/>
      <c r="C25" s="30" t="s">
        <v>81</v>
      </c>
      <c r="D25" s="80">
        <f>D26+D27</f>
        <v>701809.3</v>
      </c>
      <c r="E25" s="28">
        <f t="shared" ref="E25:BQ25" si="219">E26+E27</f>
        <v>0</v>
      </c>
      <c r="F25" s="28">
        <f t="shared" si="219"/>
        <v>0</v>
      </c>
      <c r="G25" s="28">
        <f t="shared" si="219"/>
        <v>0</v>
      </c>
      <c r="H25" s="28">
        <f t="shared" si="219"/>
        <v>0</v>
      </c>
      <c r="I25" s="28">
        <f t="shared" si="219"/>
        <v>0</v>
      </c>
      <c r="J25" s="28">
        <f t="shared" si="219"/>
        <v>0</v>
      </c>
      <c r="K25" s="28">
        <f t="shared" si="219"/>
        <v>0</v>
      </c>
      <c r="L25" s="28">
        <f t="shared" si="219"/>
        <v>0</v>
      </c>
      <c r="M25" s="28">
        <f t="shared" si="219"/>
        <v>0</v>
      </c>
      <c r="N25" s="28">
        <f t="shared" si="219"/>
        <v>0</v>
      </c>
      <c r="O25" s="28">
        <f t="shared" si="219"/>
        <v>0</v>
      </c>
      <c r="P25" s="28">
        <f t="shared" si="219"/>
        <v>0</v>
      </c>
      <c r="Q25" s="28">
        <f t="shared" si="219"/>
        <v>0</v>
      </c>
      <c r="R25" s="28">
        <f t="shared" si="219"/>
        <v>0</v>
      </c>
      <c r="S25" s="28">
        <f t="shared" si="219"/>
        <v>376807.8</v>
      </c>
      <c r="T25" s="28">
        <f t="shared" si="219"/>
        <v>0</v>
      </c>
      <c r="U25" s="28">
        <f t="shared" si="219"/>
        <v>0</v>
      </c>
      <c r="V25" s="28">
        <f t="shared" si="219"/>
        <v>0</v>
      </c>
      <c r="W25" s="28">
        <f t="shared" si="219"/>
        <v>0</v>
      </c>
      <c r="X25" s="28">
        <f t="shared" si="219"/>
        <v>0</v>
      </c>
      <c r="Y25" s="28">
        <f t="shared" si="219"/>
        <v>0</v>
      </c>
      <c r="Z25" s="28">
        <f t="shared" si="219"/>
        <v>0</v>
      </c>
      <c r="AA25" s="28">
        <f t="shared" si="219"/>
        <v>0</v>
      </c>
      <c r="AB25" s="28">
        <f t="shared" si="219"/>
        <v>0</v>
      </c>
      <c r="AC25" s="28">
        <f t="shared" si="219"/>
        <v>0</v>
      </c>
      <c r="AD25" s="28">
        <f t="shared" si="219"/>
        <v>0</v>
      </c>
      <c r="AE25" s="28">
        <f t="shared" si="219"/>
        <v>0</v>
      </c>
      <c r="AF25" s="28">
        <f t="shared" si="219"/>
        <v>325001.5</v>
      </c>
      <c r="AG25" s="28">
        <f t="shared" si="219"/>
        <v>0</v>
      </c>
      <c r="AH25" s="28">
        <f t="shared" si="219"/>
        <v>0</v>
      </c>
      <c r="AI25" s="28">
        <f t="shared" si="219"/>
        <v>0</v>
      </c>
      <c r="AJ25" s="28">
        <f t="shared" si="219"/>
        <v>0</v>
      </c>
      <c r="AK25" s="118"/>
      <c r="AL25" s="28">
        <f t="shared" si="219"/>
        <v>0</v>
      </c>
      <c r="AM25" s="28">
        <f t="shared" si="219"/>
        <v>0</v>
      </c>
      <c r="AN25" s="28">
        <f t="shared" si="219"/>
        <v>0</v>
      </c>
      <c r="AO25" s="28">
        <f t="shared" si="219"/>
        <v>0</v>
      </c>
      <c r="AP25" s="28">
        <f t="shared" si="219"/>
        <v>0</v>
      </c>
      <c r="AQ25" s="28">
        <f t="shared" si="219"/>
        <v>0</v>
      </c>
      <c r="AR25" s="28">
        <f t="shared" si="219"/>
        <v>0</v>
      </c>
      <c r="AS25" s="28">
        <f t="shared" si="219"/>
        <v>0</v>
      </c>
      <c r="AT25" s="28">
        <f t="shared" si="219"/>
        <v>0</v>
      </c>
      <c r="AU25" s="28">
        <f t="shared" si="219"/>
        <v>0</v>
      </c>
      <c r="AV25" s="28">
        <f t="shared" si="219"/>
        <v>635596.4</v>
      </c>
      <c r="AW25" s="28">
        <f t="shared" si="219"/>
        <v>0</v>
      </c>
      <c r="AX25" s="28">
        <f t="shared" si="219"/>
        <v>0</v>
      </c>
      <c r="AY25" s="28">
        <f t="shared" si="219"/>
        <v>0</v>
      </c>
      <c r="AZ25" s="28">
        <f t="shared" si="219"/>
        <v>0</v>
      </c>
      <c r="BA25" s="28">
        <f t="shared" si="219"/>
        <v>0</v>
      </c>
      <c r="BB25" s="28">
        <f t="shared" si="219"/>
        <v>0</v>
      </c>
      <c r="BC25" s="28">
        <f t="shared" si="219"/>
        <v>0</v>
      </c>
      <c r="BD25" s="28">
        <f t="shared" si="219"/>
        <v>0</v>
      </c>
      <c r="BE25" s="28">
        <f t="shared" si="219"/>
        <v>0</v>
      </c>
      <c r="BF25" s="28">
        <f t="shared" si="219"/>
        <v>0</v>
      </c>
      <c r="BG25" s="28">
        <f t="shared" si="219"/>
        <v>0</v>
      </c>
      <c r="BH25" s="28">
        <f t="shared" si="219"/>
        <v>0</v>
      </c>
      <c r="BI25" s="28">
        <f t="shared" si="219"/>
        <v>0</v>
      </c>
      <c r="BJ25" s="28">
        <f t="shared" si="219"/>
        <v>0</v>
      </c>
      <c r="BK25" s="28">
        <f t="shared" si="219"/>
        <v>375053.4</v>
      </c>
      <c r="BL25" s="28">
        <f t="shared" si="219"/>
        <v>0</v>
      </c>
      <c r="BM25" s="28">
        <f t="shared" si="219"/>
        <v>0</v>
      </c>
      <c r="BN25" s="28">
        <f t="shared" si="219"/>
        <v>0</v>
      </c>
      <c r="BO25" s="28">
        <f t="shared" si="219"/>
        <v>0</v>
      </c>
      <c r="BP25" s="28">
        <f t="shared" si="219"/>
        <v>0</v>
      </c>
      <c r="BQ25" s="28">
        <f t="shared" si="219"/>
        <v>0</v>
      </c>
      <c r="BR25" s="28">
        <f t="shared" ref="BR25:ED25" si="220">BR26+BR27</f>
        <v>0</v>
      </c>
      <c r="BS25" s="28">
        <f t="shared" si="220"/>
        <v>0</v>
      </c>
      <c r="BT25" s="28">
        <f t="shared" si="220"/>
        <v>0</v>
      </c>
      <c r="BU25" s="28">
        <f t="shared" si="220"/>
        <v>0</v>
      </c>
      <c r="BV25" s="28">
        <f t="shared" si="220"/>
        <v>0</v>
      </c>
      <c r="BW25" s="28">
        <f t="shared" si="220"/>
        <v>0</v>
      </c>
      <c r="BX25" s="28">
        <f t="shared" si="220"/>
        <v>0</v>
      </c>
      <c r="BY25" s="28">
        <f t="shared" si="220"/>
        <v>260543</v>
      </c>
      <c r="BZ25" s="28">
        <f t="shared" si="220"/>
        <v>0</v>
      </c>
      <c r="CA25" s="28">
        <f t="shared" si="220"/>
        <v>0</v>
      </c>
      <c r="CB25" s="28">
        <f t="shared" si="220"/>
        <v>0</v>
      </c>
      <c r="CC25" s="28">
        <f t="shared" si="220"/>
        <v>0</v>
      </c>
      <c r="CD25" s="28">
        <f t="shared" si="220"/>
        <v>0</v>
      </c>
      <c r="CE25" s="28">
        <f t="shared" si="220"/>
        <v>0</v>
      </c>
      <c r="CF25" s="28">
        <f t="shared" si="220"/>
        <v>0</v>
      </c>
      <c r="CG25" s="28">
        <f t="shared" si="220"/>
        <v>0</v>
      </c>
      <c r="CH25" s="28">
        <f t="shared" si="220"/>
        <v>0</v>
      </c>
      <c r="CI25" s="28">
        <f t="shared" si="220"/>
        <v>0</v>
      </c>
      <c r="CJ25" s="28">
        <f t="shared" si="220"/>
        <v>0</v>
      </c>
      <c r="CK25" s="28">
        <f t="shared" si="220"/>
        <v>0</v>
      </c>
      <c r="CL25" s="28">
        <f t="shared" si="220"/>
        <v>0</v>
      </c>
      <c r="CM25" s="28">
        <f t="shared" si="220"/>
        <v>635690.6</v>
      </c>
      <c r="CN25" s="28">
        <f t="shared" si="220"/>
        <v>0</v>
      </c>
      <c r="CO25" s="28">
        <f t="shared" si="220"/>
        <v>0</v>
      </c>
      <c r="CP25" s="28">
        <f t="shared" si="220"/>
        <v>0</v>
      </c>
      <c r="CQ25" s="28">
        <f t="shared" si="220"/>
        <v>0</v>
      </c>
      <c r="CR25" s="28">
        <f t="shared" si="220"/>
        <v>0</v>
      </c>
      <c r="CS25" s="28">
        <f t="shared" si="220"/>
        <v>0</v>
      </c>
      <c r="CT25" s="28">
        <f t="shared" si="220"/>
        <v>0</v>
      </c>
      <c r="CU25" s="28">
        <f t="shared" si="220"/>
        <v>0</v>
      </c>
      <c r="CV25" s="28">
        <f t="shared" si="220"/>
        <v>0</v>
      </c>
      <c r="CW25" s="28">
        <f t="shared" si="220"/>
        <v>0</v>
      </c>
      <c r="CX25" s="28">
        <f t="shared" si="220"/>
        <v>0</v>
      </c>
      <c r="CY25" s="28">
        <f t="shared" si="220"/>
        <v>0</v>
      </c>
      <c r="CZ25" s="28">
        <f t="shared" si="220"/>
        <v>0</v>
      </c>
      <c r="DA25" s="28">
        <f t="shared" si="220"/>
        <v>0</v>
      </c>
      <c r="DB25" s="28">
        <f t="shared" si="220"/>
        <v>375147.6</v>
      </c>
      <c r="DC25" s="28">
        <f t="shared" si="220"/>
        <v>0</v>
      </c>
      <c r="DD25" s="28">
        <f t="shared" si="220"/>
        <v>0</v>
      </c>
      <c r="DE25" s="28">
        <f t="shared" si="220"/>
        <v>0</v>
      </c>
      <c r="DF25" s="28">
        <f t="shared" si="220"/>
        <v>0</v>
      </c>
      <c r="DG25" s="28">
        <f t="shared" si="220"/>
        <v>0</v>
      </c>
      <c r="DH25" s="28">
        <f t="shared" si="220"/>
        <v>0</v>
      </c>
      <c r="DI25" s="28">
        <f t="shared" si="220"/>
        <v>0</v>
      </c>
      <c r="DJ25" s="28">
        <f t="shared" si="220"/>
        <v>0</v>
      </c>
      <c r="DK25" s="118"/>
      <c r="DL25" s="28">
        <f t="shared" si="220"/>
        <v>0</v>
      </c>
      <c r="DM25" s="28">
        <f t="shared" si="220"/>
        <v>0</v>
      </c>
      <c r="DN25" s="28">
        <f t="shared" si="220"/>
        <v>0</v>
      </c>
      <c r="DO25" s="28">
        <f t="shared" si="220"/>
        <v>0</v>
      </c>
      <c r="DP25" s="28">
        <f t="shared" si="220"/>
        <v>0</v>
      </c>
      <c r="DQ25" s="28">
        <f t="shared" si="220"/>
        <v>260543</v>
      </c>
      <c r="DR25" s="28">
        <f t="shared" si="220"/>
        <v>0</v>
      </c>
      <c r="DS25" s="28">
        <f t="shared" si="220"/>
        <v>0</v>
      </c>
      <c r="DT25" s="28">
        <f t="shared" si="220"/>
        <v>0</v>
      </c>
      <c r="DU25" s="28">
        <f t="shared" si="220"/>
        <v>0</v>
      </c>
      <c r="DV25" s="28">
        <f t="shared" si="220"/>
        <v>0</v>
      </c>
      <c r="DW25" s="28">
        <f t="shared" si="220"/>
        <v>0</v>
      </c>
      <c r="DX25" s="28">
        <f t="shared" si="220"/>
        <v>0</v>
      </c>
      <c r="DY25" s="28">
        <f t="shared" si="220"/>
        <v>0</v>
      </c>
      <c r="DZ25" s="28">
        <f t="shared" si="220"/>
        <v>0</v>
      </c>
      <c r="EA25" s="28">
        <f t="shared" si="220"/>
        <v>0</v>
      </c>
      <c r="EB25" s="28">
        <f t="shared" si="220"/>
        <v>0</v>
      </c>
      <c r="EC25" s="28">
        <f t="shared" si="220"/>
        <v>0</v>
      </c>
      <c r="ED25" s="28">
        <f t="shared" si="220"/>
        <v>0</v>
      </c>
      <c r="EE25" s="28">
        <f t="shared" ref="EE25:GQ25" si="221">EE26+EE27</f>
        <v>635690.6</v>
      </c>
      <c r="EF25" s="28">
        <f t="shared" si="221"/>
        <v>0</v>
      </c>
      <c r="EG25" s="28">
        <f t="shared" si="221"/>
        <v>0</v>
      </c>
      <c r="EH25" s="28">
        <f t="shared" si="221"/>
        <v>0</v>
      </c>
      <c r="EI25" s="28">
        <f t="shared" si="221"/>
        <v>0</v>
      </c>
      <c r="EJ25" s="28">
        <f t="shared" si="221"/>
        <v>0</v>
      </c>
      <c r="EK25" s="28">
        <f t="shared" si="221"/>
        <v>0</v>
      </c>
      <c r="EL25" s="28">
        <f t="shared" si="221"/>
        <v>0</v>
      </c>
      <c r="EM25" s="28">
        <f t="shared" si="221"/>
        <v>0</v>
      </c>
      <c r="EN25" s="28">
        <f t="shared" si="221"/>
        <v>0</v>
      </c>
      <c r="EO25" s="28">
        <f t="shared" si="221"/>
        <v>0</v>
      </c>
      <c r="EP25" s="28">
        <f t="shared" si="221"/>
        <v>0</v>
      </c>
      <c r="EQ25" s="28">
        <f t="shared" si="221"/>
        <v>0</v>
      </c>
      <c r="ER25" s="28">
        <f t="shared" si="221"/>
        <v>0</v>
      </c>
      <c r="ES25" s="28">
        <f t="shared" si="221"/>
        <v>0</v>
      </c>
      <c r="ET25" s="28">
        <f t="shared" si="221"/>
        <v>375147.6</v>
      </c>
      <c r="EU25" s="28">
        <f t="shared" si="221"/>
        <v>0</v>
      </c>
      <c r="EV25" s="28">
        <f t="shared" si="221"/>
        <v>0</v>
      </c>
      <c r="EW25" s="28">
        <f t="shared" si="221"/>
        <v>0</v>
      </c>
      <c r="EX25" s="28">
        <f t="shared" si="221"/>
        <v>0</v>
      </c>
      <c r="EY25" s="28">
        <f t="shared" si="221"/>
        <v>0</v>
      </c>
      <c r="EZ25" s="28">
        <f t="shared" si="221"/>
        <v>0</v>
      </c>
      <c r="FA25" s="28">
        <f t="shared" si="221"/>
        <v>0</v>
      </c>
      <c r="FB25" s="28">
        <f t="shared" si="221"/>
        <v>0</v>
      </c>
      <c r="FC25" s="118"/>
      <c r="FD25" s="28">
        <f t="shared" si="221"/>
        <v>0</v>
      </c>
      <c r="FE25" s="28">
        <f t="shared" si="221"/>
        <v>0</v>
      </c>
      <c r="FF25" s="28">
        <f t="shared" si="221"/>
        <v>0</v>
      </c>
      <c r="FG25" s="28">
        <f t="shared" si="221"/>
        <v>0</v>
      </c>
      <c r="FH25" s="28">
        <f t="shared" si="221"/>
        <v>0</v>
      </c>
      <c r="FI25" s="28">
        <f t="shared" si="221"/>
        <v>260543</v>
      </c>
      <c r="FJ25" s="28">
        <f t="shared" si="221"/>
        <v>0</v>
      </c>
      <c r="FK25" s="28">
        <f t="shared" si="221"/>
        <v>0</v>
      </c>
      <c r="FL25" s="28">
        <f t="shared" si="221"/>
        <v>0</v>
      </c>
      <c r="FM25" s="28">
        <f t="shared" si="221"/>
        <v>0</v>
      </c>
      <c r="FN25" s="28">
        <f t="shared" si="221"/>
        <v>0</v>
      </c>
      <c r="FO25" s="28">
        <f t="shared" si="221"/>
        <v>0</v>
      </c>
      <c r="FP25" s="28">
        <f t="shared" si="221"/>
        <v>0</v>
      </c>
      <c r="FQ25" s="28">
        <f t="shared" si="221"/>
        <v>0</v>
      </c>
      <c r="FR25" s="28">
        <f t="shared" si="221"/>
        <v>0</v>
      </c>
      <c r="FS25" s="28">
        <f t="shared" si="221"/>
        <v>0</v>
      </c>
      <c r="FT25" s="28">
        <f t="shared" si="221"/>
        <v>0</v>
      </c>
      <c r="FU25" s="28">
        <f t="shared" si="221"/>
        <v>0</v>
      </c>
      <c r="FV25" s="28">
        <f t="shared" si="221"/>
        <v>0</v>
      </c>
      <c r="FW25" s="28">
        <f t="shared" si="221"/>
        <v>635690.6</v>
      </c>
      <c r="FX25" s="28">
        <f t="shared" si="221"/>
        <v>0</v>
      </c>
      <c r="FY25" s="28">
        <f t="shared" si="221"/>
        <v>0</v>
      </c>
      <c r="FZ25" s="28">
        <f t="shared" si="221"/>
        <v>0</v>
      </c>
      <c r="GA25" s="28">
        <f t="shared" si="221"/>
        <v>0</v>
      </c>
      <c r="GB25" s="28">
        <f t="shared" si="221"/>
        <v>0</v>
      </c>
      <c r="GC25" s="28">
        <f t="shared" si="221"/>
        <v>0</v>
      </c>
      <c r="GD25" s="28">
        <f t="shared" si="221"/>
        <v>0</v>
      </c>
      <c r="GE25" s="28">
        <f t="shared" si="221"/>
        <v>0</v>
      </c>
      <c r="GF25" s="28">
        <f t="shared" si="221"/>
        <v>0</v>
      </c>
      <c r="GG25" s="28">
        <f t="shared" si="221"/>
        <v>0</v>
      </c>
      <c r="GH25" s="28">
        <f t="shared" si="221"/>
        <v>0</v>
      </c>
      <c r="GI25" s="28">
        <f t="shared" si="221"/>
        <v>0</v>
      </c>
      <c r="GJ25" s="28">
        <f t="shared" si="221"/>
        <v>0</v>
      </c>
      <c r="GK25" s="28">
        <f t="shared" si="221"/>
        <v>0</v>
      </c>
      <c r="GL25" s="28">
        <f t="shared" si="221"/>
        <v>375147.6</v>
      </c>
      <c r="GM25" s="28">
        <f t="shared" si="221"/>
        <v>0</v>
      </c>
      <c r="GN25" s="28">
        <f t="shared" si="221"/>
        <v>0</v>
      </c>
      <c r="GO25" s="28">
        <f t="shared" si="221"/>
        <v>0</v>
      </c>
      <c r="GP25" s="28">
        <f t="shared" si="221"/>
        <v>0</v>
      </c>
      <c r="GQ25" s="28">
        <f t="shared" si="221"/>
        <v>0</v>
      </c>
      <c r="GR25" s="28">
        <f t="shared" ref="GR25:HN25" si="222">GR26+GR27</f>
        <v>0</v>
      </c>
      <c r="GS25" s="28">
        <f t="shared" si="222"/>
        <v>0</v>
      </c>
      <c r="GT25" s="28">
        <f t="shared" si="222"/>
        <v>0</v>
      </c>
      <c r="GU25" s="118"/>
      <c r="GV25" s="28">
        <f t="shared" si="222"/>
        <v>0</v>
      </c>
      <c r="GW25" s="28">
        <f t="shared" si="222"/>
        <v>0</v>
      </c>
      <c r="GX25" s="28">
        <f t="shared" si="222"/>
        <v>0</v>
      </c>
      <c r="GY25" s="28">
        <f t="shared" si="222"/>
        <v>0</v>
      </c>
      <c r="GZ25" s="28">
        <f t="shared" si="222"/>
        <v>0</v>
      </c>
      <c r="HA25" s="28">
        <f t="shared" si="222"/>
        <v>260543</v>
      </c>
      <c r="HB25" s="28">
        <f t="shared" si="222"/>
        <v>0</v>
      </c>
      <c r="HC25" s="28">
        <f t="shared" si="222"/>
        <v>0</v>
      </c>
      <c r="HD25" s="28">
        <f t="shared" si="222"/>
        <v>0</v>
      </c>
      <c r="HE25" s="28">
        <f t="shared" si="222"/>
        <v>0</v>
      </c>
      <c r="HF25" s="28">
        <f t="shared" si="222"/>
        <v>0</v>
      </c>
      <c r="HG25" s="28">
        <f t="shared" si="222"/>
        <v>0</v>
      </c>
      <c r="HH25" s="28">
        <f t="shared" si="222"/>
        <v>0</v>
      </c>
      <c r="HI25" s="28">
        <f t="shared" si="222"/>
        <v>0</v>
      </c>
      <c r="HJ25" s="28">
        <f t="shared" si="222"/>
        <v>0</v>
      </c>
      <c r="HK25" s="28">
        <f t="shared" si="222"/>
        <v>0</v>
      </c>
      <c r="HL25" s="28">
        <f t="shared" si="222"/>
        <v>0</v>
      </c>
      <c r="HM25" s="28">
        <f t="shared" si="222"/>
        <v>0</v>
      </c>
      <c r="HN25" s="28">
        <f t="shared" si="222"/>
        <v>0</v>
      </c>
    </row>
    <row r="26" spans="1:222" ht="44.25" customHeight="1" x14ac:dyDescent="0.25">
      <c r="A26" s="194"/>
      <c r="B26" s="5">
        <v>11001</v>
      </c>
      <c r="C26" s="92" t="s">
        <v>82</v>
      </c>
      <c r="D26" s="80">
        <f t="shared" ref="D26:D34" si="223">SUM(E26:AU26)</f>
        <v>376807.8</v>
      </c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  <c r="P26" s="4"/>
      <c r="Q26" s="4"/>
      <c r="R26" s="7"/>
      <c r="S26" s="4">
        <v>376807.8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7"/>
      <c r="AJ26" s="4"/>
      <c r="AK26" s="7"/>
      <c r="AL26" s="4"/>
      <c r="AM26" s="7"/>
      <c r="AN26" s="4"/>
      <c r="AO26" s="4"/>
      <c r="AP26" s="4"/>
      <c r="AQ26" s="4"/>
      <c r="AR26" s="4"/>
      <c r="AS26" s="4"/>
      <c r="AT26" s="4"/>
      <c r="AU26" s="4"/>
      <c r="AV26" s="28">
        <f>SUM(AW26:CL26)</f>
        <v>375053.4</v>
      </c>
      <c r="AW26" s="4"/>
      <c r="AX26" s="4"/>
      <c r="AY26" s="4"/>
      <c r="AZ26" s="4"/>
      <c r="BA26" s="4"/>
      <c r="BB26" s="4"/>
      <c r="BC26" s="4"/>
      <c r="BD26" s="4"/>
      <c r="BE26" s="7"/>
      <c r="BF26" s="4"/>
      <c r="BG26" s="4"/>
      <c r="BH26" s="4"/>
      <c r="BI26" s="4"/>
      <c r="BJ26" s="7"/>
      <c r="BK26" s="4">
        <v>375053.4</v>
      </c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7"/>
      <c r="CB26" s="4"/>
      <c r="CC26" s="4"/>
      <c r="CD26" s="7"/>
      <c r="CE26" s="4"/>
      <c r="CF26" s="4"/>
      <c r="CG26" s="4"/>
      <c r="CH26" s="4"/>
      <c r="CI26" s="4"/>
      <c r="CJ26" s="4"/>
      <c r="CK26" s="4"/>
      <c r="CL26" s="4"/>
      <c r="CM26" s="28">
        <f>SUM(CN26:ED26)</f>
        <v>375147.6</v>
      </c>
      <c r="CN26" s="4"/>
      <c r="CO26" s="4"/>
      <c r="CP26" s="4"/>
      <c r="CQ26" s="4"/>
      <c r="CR26" s="4"/>
      <c r="CS26" s="4"/>
      <c r="CT26" s="4"/>
      <c r="CU26" s="4"/>
      <c r="CV26" s="7"/>
      <c r="CW26" s="4"/>
      <c r="CX26" s="4"/>
      <c r="CY26" s="4"/>
      <c r="CZ26" s="4"/>
      <c r="DA26" s="7"/>
      <c r="DB26" s="4">
        <v>375147.6</v>
      </c>
      <c r="DC26" s="4"/>
      <c r="DD26" s="4"/>
      <c r="DE26" s="4"/>
      <c r="DF26" s="4"/>
      <c r="DG26" s="4"/>
      <c r="DH26" s="4"/>
      <c r="DI26" s="4"/>
      <c r="DJ26" s="4"/>
      <c r="DK26" s="7"/>
      <c r="DL26" s="4"/>
      <c r="DM26" s="4"/>
      <c r="DN26" s="4"/>
      <c r="DO26" s="4"/>
      <c r="DP26" s="4"/>
      <c r="DQ26" s="4"/>
      <c r="DR26" s="4"/>
      <c r="DS26" s="7"/>
      <c r="DT26" s="4"/>
      <c r="DU26" s="4"/>
      <c r="DV26" s="7"/>
      <c r="DW26" s="4"/>
      <c r="DX26" s="4"/>
      <c r="DY26" s="4"/>
      <c r="DZ26" s="4"/>
      <c r="EA26" s="4"/>
      <c r="EB26" s="4"/>
      <c r="EC26" s="4"/>
      <c r="ED26" s="4"/>
      <c r="EE26" s="28">
        <f>SUM(EF26:FV26)</f>
        <v>375147.6</v>
      </c>
      <c r="EF26" s="4"/>
      <c r="EG26" s="4"/>
      <c r="EH26" s="4"/>
      <c r="EI26" s="4"/>
      <c r="EJ26" s="4"/>
      <c r="EK26" s="4"/>
      <c r="EL26" s="4"/>
      <c r="EM26" s="4"/>
      <c r="EN26" s="7"/>
      <c r="EO26" s="4"/>
      <c r="EP26" s="4"/>
      <c r="EQ26" s="4"/>
      <c r="ER26" s="4"/>
      <c r="ES26" s="7"/>
      <c r="ET26" s="4">
        <v>375147.6</v>
      </c>
      <c r="EU26" s="4"/>
      <c r="EV26" s="4"/>
      <c r="EW26" s="4"/>
      <c r="EX26" s="4"/>
      <c r="EY26" s="4"/>
      <c r="EZ26" s="4"/>
      <c r="FA26" s="4"/>
      <c r="FB26" s="4"/>
      <c r="FC26" s="7"/>
      <c r="FD26" s="4"/>
      <c r="FE26" s="4"/>
      <c r="FF26" s="4"/>
      <c r="FG26" s="4"/>
      <c r="FH26" s="4"/>
      <c r="FI26" s="4"/>
      <c r="FJ26" s="4"/>
      <c r="FK26" s="7"/>
      <c r="FL26" s="4"/>
      <c r="FM26" s="4"/>
      <c r="FN26" s="7"/>
      <c r="FO26" s="4"/>
      <c r="FP26" s="4"/>
      <c r="FQ26" s="4"/>
      <c r="FR26" s="4"/>
      <c r="FS26" s="4"/>
      <c r="FT26" s="4"/>
      <c r="FU26" s="4"/>
      <c r="FV26" s="4"/>
      <c r="FW26" s="28">
        <f>SUM(FX26:HN26)</f>
        <v>375147.6</v>
      </c>
      <c r="FX26" s="4"/>
      <c r="FY26" s="4"/>
      <c r="FZ26" s="4"/>
      <c r="GA26" s="4"/>
      <c r="GB26" s="4"/>
      <c r="GC26" s="4"/>
      <c r="GD26" s="4"/>
      <c r="GE26" s="4"/>
      <c r="GF26" s="7"/>
      <c r="GG26" s="4"/>
      <c r="GH26" s="4"/>
      <c r="GI26" s="4"/>
      <c r="GJ26" s="4"/>
      <c r="GK26" s="7"/>
      <c r="GL26" s="4">
        <v>375147.6</v>
      </c>
      <c r="GM26" s="4"/>
      <c r="GN26" s="4"/>
      <c r="GO26" s="4"/>
      <c r="GP26" s="4"/>
      <c r="GQ26" s="4"/>
      <c r="GR26" s="4"/>
      <c r="GS26" s="4"/>
      <c r="GT26" s="4"/>
      <c r="GU26" s="7"/>
      <c r="GV26" s="4"/>
      <c r="GW26" s="4"/>
      <c r="GX26" s="4"/>
      <c r="GY26" s="4"/>
      <c r="GZ26" s="4"/>
      <c r="HA26" s="4"/>
      <c r="HB26" s="4"/>
      <c r="HC26" s="7"/>
      <c r="HD26" s="4"/>
      <c r="HE26" s="4"/>
      <c r="HF26" s="7"/>
      <c r="HG26" s="4"/>
      <c r="HH26" s="4"/>
      <c r="HI26" s="4"/>
      <c r="HJ26" s="4"/>
      <c r="HK26" s="4"/>
      <c r="HL26" s="4"/>
      <c r="HM26" s="4"/>
      <c r="HN26" s="4"/>
    </row>
    <row r="27" spans="1:222" ht="44.25" customHeight="1" x14ac:dyDescent="0.25">
      <c r="A27" s="194"/>
      <c r="B27" s="5">
        <v>11002</v>
      </c>
      <c r="C27" s="9" t="s">
        <v>84</v>
      </c>
      <c r="D27" s="80">
        <f t="shared" si="223"/>
        <v>325001.5</v>
      </c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  <c r="P27" s="4"/>
      <c r="Q27" s="4"/>
      <c r="R27" s="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325001.5</v>
      </c>
      <c r="AG27" s="4"/>
      <c r="AH27" s="4"/>
      <c r="AI27" s="7"/>
      <c r="AJ27" s="4"/>
      <c r="AK27" s="7"/>
      <c r="AL27" s="4"/>
      <c r="AM27" s="7"/>
      <c r="AN27" s="4"/>
      <c r="AO27" s="4"/>
      <c r="AP27" s="4"/>
      <c r="AQ27" s="4"/>
      <c r="AR27" s="4"/>
      <c r="AS27" s="4"/>
      <c r="AT27" s="4"/>
      <c r="AU27" s="4"/>
      <c r="AV27" s="28">
        <f>SUM(AW27:CL27)</f>
        <v>260543</v>
      </c>
      <c r="AW27" s="4"/>
      <c r="AX27" s="4"/>
      <c r="AY27" s="4"/>
      <c r="AZ27" s="4"/>
      <c r="BA27" s="4"/>
      <c r="BB27" s="4"/>
      <c r="BC27" s="4"/>
      <c r="BD27" s="4"/>
      <c r="BE27" s="7"/>
      <c r="BF27" s="4"/>
      <c r="BG27" s="4"/>
      <c r="BH27" s="4"/>
      <c r="BI27" s="4"/>
      <c r="BJ27" s="7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>
        <v>260543</v>
      </c>
      <c r="BZ27" s="4"/>
      <c r="CA27" s="7"/>
      <c r="CB27" s="4"/>
      <c r="CC27" s="4"/>
      <c r="CD27" s="7"/>
      <c r="CE27" s="4"/>
      <c r="CF27" s="4"/>
      <c r="CG27" s="4"/>
      <c r="CH27" s="4"/>
      <c r="CI27" s="4"/>
      <c r="CJ27" s="4"/>
      <c r="CK27" s="4"/>
      <c r="CL27" s="4"/>
      <c r="CM27" s="28">
        <f>SUM(CN27:ED27)</f>
        <v>260543</v>
      </c>
      <c r="CN27" s="4"/>
      <c r="CO27" s="4"/>
      <c r="CP27" s="4"/>
      <c r="CQ27" s="4"/>
      <c r="CR27" s="4"/>
      <c r="CS27" s="4"/>
      <c r="CT27" s="4"/>
      <c r="CU27" s="4"/>
      <c r="CV27" s="7"/>
      <c r="CW27" s="4"/>
      <c r="CX27" s="4"/>
      <c r="CY27" s="4"/>
      <c r="CZ27" s="4"/>
      <c r="DA27" s="7"/>
      <c r="DB27" s="4"/>
      <c r="DC27" s="4"/>
      <c r="DD27" s="4"/>
      <c r="DE27" s="4"/>
      <c r="DF27" s="4"/>
      <c r="DG27" s="4"/>
      <c r="DH27" s="4"/>
      <c r="DI27" s="4"/>
      <c r="DJ27" s="4"/>
      <c r="DK27" s="7"/>
      <c r="DL27" s="4"/>
      <c r="DM27" s="4"/>
      <c r="DN27" s="4"/>
      <c r="DO27" s="4"/>
      <c r="DP27" s="4"/>
      <c r="DQ27" s="4">
        <v>260543</v>
      </c>
      <c r="DR27" s="4"/>
      <c r="DS27" s="7"/>
      <c r="DT27" s="4"/>
      <c r="DU27" s="4"/>
      <c r="DV27" s="7"/>
      <c r="DW27" s="4"/>
      <c r="DX27" s="4"/>
      <c r="DY27" s="4"/>
      <c r="DZ27" s="4"/>
      <c r="EA27" s="4"/>
      <c r="EB27" s="4"/>
      <c r="EC27" s="4"/>
      <c r="ED27" s="4"/>
      <c r="EE27" s="28">
        <f>SUM(EF27:FV27)</f>
        <v>260543</v>
      </c>
      <c r="EF27" s="4"/>
      <c r="EG27" s="4"/>
      <c r="EH27" s="4"/>
      <c r="EI27" s="4"/>
      <c r="EJ27" s="4"/>
      <c r="EK27" s="4"/>
      <c r="EL27" s="4"/>
      <c r="EM27" s="4"/>
      <c r="EN27" s="7"/>
      <c r="EO27" s="4"/>
      <c r="EP27" s="4"/>
      <c r="EQ27" s="4"/>
      <c r="ER27" s="4"/>
      <c r="ES27" s="7"/>
      <c r="ET27" s="4"/>
      <c r="EU27" s="4"/>
      <c r="EV27" s="4"/>
      <c r="EW27" s="4"/>
      <c r="EX27" s="4"/>
      <c r="EY27" s="4"/>
      <c r="EZ27" s="4"/>
      <c r="FA27" s="4"/>
      <c r="FB27" s="4"/>
      <c r="FC27" s="7"/>
      <c r="FD27" s="4"/>
      <c r="FE27" s="4"/>
      <c r="FF27" s="4"/>
      <c r="FG27" s="4"/>
      <c r="FH27" s="4"/>
      <c r="FI27" s="4">
        <v>260543</v>
      </c>
      <c r="FJ27" s="4"/>
      <c r="FK27" s="7"/>
      <c r="FL27" s="4"/>
      <c r="FM27" s="4"/>
      <c r="FN27" s="7"/>
      <c r="FO27" s="4"/>
      <c r="FP27" s="4"/>
      <c r="FQ27" s="4"/>
      <c r="FR27" s="4"/>
      <c r="FS27" s="4"/>
      <c r="FT27" s="4"/>
      <c r="FU27" s="4"/>
      <c r="FV27" s="4"/>
      <c r="FW27" s="28">
        <f>SUM(FX27:HN27)</f>
        <v>260543</v>
      </c>
      <c r="FX27" s="4"/>
      <c r="FY27" s="4"/>
      <c r="FZ27" s="4"/>
      <c r="GA27" s="4"/>
      <c r="GB27" s="4"/>
      <c r="GC27" s="4"/>
      <c r="GD27" s="4"/>
      <c r="GE27" s="4"/>
      <c r="GF27" s="7"/>
      <c r="GG27" s="4"/>
      <c r="GH27" s="4"/>
      <c r="GI27" s="4"/>
      <c r="GJ27" s="4"/>
      <c r="GK27" s="7"/>
      <c r="GL27" s="4"/>
      <c r="GM27" s="4"/>
      <c r="GN27" s="4"/>
      <c r="GO27" s="4"/>
      <c r="GP27" s="4"/>
      <c r="GQ27" s="4"/>
      <c r="GR27" s="4"/>
      <c r="GS27" s="4"/>
      <c r="GT27" s="4"/>
      <c r="GU27" s="7"/>
      <c r="GV27" s="4"/>
      <c r="GW27" s="4"/>
      <c r="GX27" s="4"/>
      <c r="GY27" s="4"/>
      <c r="GZ27" s="4"/>
      <c r="HA27" s="4">
        <v>260543</v>
      </c>
      <c r="HB27" s="4"/>
      <c r="HC27" s="7"/>
      <c r="HD27" s="4"/>
      <c r="HE27" s="4"/>
      <c r="HF27" s="7"/>
      <c r="HG27" s="4"/>
      <c r="HH27" s="4"/>
      <c r="HI27" s="4"/>
      <c r="HJ27" s="4"/>
      <c r="HK27" s="4"/>
      <c r="HL27" s="4"/>
      <c r="HM27" s="4"/>
      <c r="HN27" s="4"/>
    </row>
    <row r="28" spans="1:222" ht="44.25" customHeight="1" x14ac:dyDescent="0.25">
      <c r="A28" s="194">
        <v>1149</v>
      </c>
      <c r="B28" s="29"/>
      <c r="C28" s="30" t="s">
        <v>85</v>
      </c>
      <c r="D28" s="80">
        <f>D29+D30+D31+D32</f>
        <v>513032.5</v>
      </c>
      <c r="E28" s="28">
        <f t="shared" ref="E28:BQ28" si="224">E29+E30+E31+E32</f>
        <v>0</v>
      </c>
      <c r="F28" s="28">
        <f t="shared" si="224"/>
        <v>0</v>
      </c>
      <c r="G28" s="28">
        <f t="shared" si="224"/>
        <v>0</v>
      </c>
      <c r="H28" s="28">
        <f t="shared" si="224"/>
        <v>0</v>
      </c>
      <c r="I28" s="28">
        <f t="shared" si="224"/>
        <v>0</v>
      </c>
      <c r="J28" s="28">
        <f t="shared" si="224"/>
        <v>0</v>
      </c>
      <c r="K28" s="28">
        <f t="shared" si="224"/>
        <v>0</v>
      </c>
      <c r="L28" s="28">
        <f t="shared" si="224"/>
        <v>0</v>
      </c>
      <c r="M28" s="28">
        <f t="shared" si="224"/>
        <v>0</v>
      </c>
      <c r="N28" s="28">
        <f t="shared" si="224"/>
        <v>0</v>
      </c>
      <c r="O28" s="28">
        <f t="shared" si="224"/>
        <v>0</v>
      </c>
      <c r="P28" s="28">
        <f t="shared" si="224"/>
        <v>0</v>
      </c>
      <c r="Q28" s="28">
        <f t="shared" si="224"/>
        <v>0</v>
      </c>
      <c r="R28" s="28">
        <f t="shared" si="224"/>
        <v>0</v>
      </c>
      <c r="S28" s="28">
        <f t="shared" si="224"/>
        <v>0</v>
      </c>
      <c r="T28" s="28">
        <f t="shared" si="224"/>
        <v>0</v>
      </c>
      <c r="U28" s="28">
        <f t="shared" si="224"/>
        <v>0</v>
      </c>
      <c r="V28" s="28">
        <f t="shared" si="224"/>
        <v>0</v>
      </c>
      <c r="W28" s="28">
        <f t="shared" si="224"/>
        <v>0</v>
      </c>
      <c r="X28" s="28">
        <f t="shared" si="224"/>
        <v>0</v>
      </c>
      <c r="Y28" s="28">
        <f t="shared" si="224"/>
        <v>0</v>
      </c>
      <c r="Z28" s="28">
        <f t="shared" si="224"/>
        <v>0</v>
      </c>
      <c r="AA28" s="28">
        <f t="shared" si="224"/>
        <v>0</v>
      </c>
      <c r="AB28" s="28">
        <f t="shared" si="224"/>
        <v>0</v>
      </c>
      <c r="AC28" s="28">
        <f t="shared" si="224"/>
        <v>0</v>
      </c>
      <c r="AD28" s="28">
        <f t="shared" si="224"/>
        <v>0</v>
      </c>
      <c r="AE28" s="28">
        <f t="shared" si="224"/>
        <v>0</v>
      </c>
      <c r="AF28" s="28">
        <f t="shared" si="224"/>
        <v>0</v>
      </c>
      <c r="AG28" s="28">
        <f t="shared" si="224"/>
        <v>479775.7</v>
      </c>
      <c r="AH28" s="28">
        <f t="shared" si="224"/>
        <v>0</v>
      </c>
      <c r="AI28" s="28">
        <f t="shared" si="224"/>
        <v>33256.800000000003</v>
      </c>
      <c r="AJ28" s="28">
        <f t="shared" si="224"/>
        <v>0</v>
      </c>
      <c r="AK28" s="118"/>
      <c r="AL28" s="28">
        <f t="shared" si="224"/>
        <v>0</v>
      </c>
      <c r="AM28" s="28">
        <f t="shared" si="224"/>
        <v>0</v>
      </c>
      <c r="AN28" s="28">
        <f t="shared" si="224"/>
        <v>0</v>
      </c>
      <c r="AO28" s="28">
        <f t="shared" si="224"/>
        <v>0</v>
      </c>
      <c r="AP28" s="28">
        <f t="shared" si="224"/>
        <v>0</v>
      </c>
      <c r="AQ28" s="28">
        <f t="shared" si="224"/>
        <v>0</v>
      </c>
      <c r="AR28" s="28">
        <f t="shared" si="224"/>
        <v>0</v>
      </c>
      <c r="AS28" s="28">
        <f t="shared" si="224"/>
        <v>0</v>
      </c>
      <c r="AT28" s="28">
        <f t="shared" si="224"/>
        <v>0</v>
      </c>
      <c r="AU28" s="28">
        <f t="shared" si="224"/>
        <v>0</v>
      </c>
      <c r="AV28" s="28">
        <f t="shared" si="224"/>
        <v>494984.5</v>
      </c>
      <c r="AW28" s="28">
        <f t="shared" si="224"/>
        <v>0</v>
      </c>
      <c r="AX28" s="28">
        <f t="shared" si="224"/>
        <v>0</v>
      </c>
      <c r="AY28" s="28">
        <f t="shared" si="224"/>
        <v>0</v>
      </c>
      <c r="AZ28" s="28">
        <f t="shared" si="224"/>
        <v>0</v>
      </c>
      <c r="BA28" s="28">
        <f t="shared" si="224"/>
        <v>0</v>
      </c>
      <c r="BB28" s="28">
        <f t="shared" si="224"/>
        <v>0</v>
      </c>
      <c r="BC28" s="28">
        <f t="shared" si="224"/>
        <v>0</v>
      </c>
      <c r="BD28" s="28">
        <f t="shared" si="224"/>
        <v>0</v>
      </c>
      <c r="BE28" s="28">
        <f t="shared" si="224"/>
        <v>0</v>
      </c>
      <c r="BF28" s="28">
        <f t="shared" si="224"/>
        <v>0</v>
      </c>
      <c r="BG28" s="28">
        <f t="shared" si="224"/>
        <v>0</v>
      </c>
      <c r="BH28" s="28">
        <f t="shared" si="224"/>
        <v>0</v>
      </c>
      <c r="BI28" s="28">
        <f t="shared" si="224"/>
        <v>0</v>
      </c>
      <c r="BJ28" s="28">
        <f t="shared" si="224"/>
        <v>0</v>
      </c>
      <c r="BK28" s="28">
        <f t="shared" si="224"/>
        <v>0</v>
      </c>
      <c r="BL28" s="28">
        <f t="shared" si="224"/>
        <v>0</v>
      </c>
      <c r="BM28" s="28">
        <f t="shared" si="224"/>
        <v>0</v>
      </c>
      <c r="BN28" s="28">
        <f t="shared" si="224"/>
        <v>0</v>
      </c>
      <c r="BO28" s="28">
        <f t="shared" si="224"/>
        <v>0</v>
      </c>
      <c r="BP28" s="28">
        <f t="shared" si="224"/>
        <v>0</v>
      </c>
      <c r="BQ28" s="28">
        <f t="shared" si="224"/>
        <v>0</v>
      </c>
      <c r="BR28" s="28">
        <f t="shared" ref="BR28:ED28" si="225">BR29+BR30+BR31+BR32</f>
        <v>0</v>
      </c>
      <c r="BS28" s="28">
        <f t="shared" si="225"/>
        <v>0</v>
      </c>
      <c r="BT28" s="28">
        <f t="shared" si="225"/>
        <v>0</v>
      </c>
      <c r="BU28" s="28">
        <f t="shared" si="225"/>
        <v>0</v>
      </c>
      <c r="BV28" s="28">
        <f t="shared" si="225"/>
        <v>0</v>
      </c>
      <c r="BW28" s="28">
        <f t="shared" si="225"/>
        <v>0</v>
      </c>
      <c r="BX28" s="28">
        <f t="shared" si="225"/>
        <v>0</v>
      </c>
      <c r="BY28" s="28">
        <f t="shared" si="225"/>
        <v>450538.5</v>
      </c>
      <c r="BZ28" s="28">
        <f t="shared" si="225"/>
        <v>0</v>
      </c>
      <c r="CA28" s="28">
        <f t="shared" si="225"/>
        <v>44446</v>
      </c>
      <c r="CB28" s="28">
        <f t="shared" si="225"/>
        <v>0</v>
      </c>
      <c r="CC28" s="28">
        <f t="shared" si="225"/>
        <v>0</v>
      </c>
      <c r="CD28" s="28">
        <f t="shared" si="225"/>
        <v>0</v>
      </c>
      <c r="CE28" s="28">
        <f t="shared" si="225"/>
        <v>0</v>
      </c>
      <c r="CF28" s="28">
        <f t="shared" si="225"/>
        <v>0</v>
      </c>
      <c r="CG28" s="28">
        <f t="shared" si="225"/>
        <v>0</v>
      </c>
      <c r="CH28" s="28">
        <f t="shared" si="225"/>
        <v>0</v>
      </c>
      <c r="CI28" s="28">
        <f t="shared" si="225"/>
        <v>0</v>
      </c>
      <c r="CJ28" s="28">
        <f t="shared" si="225"/>
        <v>0</v>
      </c>
      <c r="CK28" s="28">
        <f t="shared" si="225"/>
        <v>0</v>
      </c>
      <c r="CL28" s="28">
        <f t="shared" si="225"/>
        <v>0</v>
      </c>
      <c r="CM28" s="28">
        <f t="shared" si="225"/>
        <v>540021.4</v>
      </c>
      <c r="CN28" s="28">
        <f t="shared" si="225"/>
        <v>0</v>
      </c>
      <c r="CO28" s="28">
        <f t="shared" si="225"/>
        <v>0</v>
      </c>
      <c r="CP28" s="28">
        <f t="shared" si="225"/>
        <v>0</v>
      </c>
      <c r="CQ28" s="28">
        <f t="shared" si="225"/>
        <v>0</v>
      </c>
      <c r="CR28" s="28">
        <f t="shared" si="225"/>
        <v>0</v>
      </c>
      <c r="CS28" s="28">
        <f t="shared" si="225"/>
        <v>0</v>
      </c>
      <c r="CT28" s="28">
        <f t="shared" si="225"/>
        <v>0</v>
      </c>
      <c r="CU28" s="28">
        <f t="shared" si="225"/>
        <v>0</v>
      </c>
      <c r="CV28" s="28">
        <f t="shared" si="225"/>
        <v>0</v>
      </c>
      <c r="CW28" s="28">
        <f t="shared" si="225"/>
        <v>0</v>
      </c>
      <c r="CX28" s="28">
        <f t="shared" si="225"/>
        <v>0</v>
      </c>
      <c r="CY28" s="28">
        <f t="shared" si="225"/>
        <v>0</v>
      </c>
      <c r="CZ28" s="28">
        <f t="shared" si="225"/>
        <v>0</v>
      </c>
      <c r="DA28" s="28">
        <f t="shared" si="225"/>
        <v>0</v>
      </c>
      <c r="DB28" s="28">
        <f t="shared" si="225"/>
        <v>0</v>
      </c>
      <c r="DC28" s="28">
        <f t="shared" si="225"/>
        <v>0</v>
      </c>
      <c r="DD28" s="28">
        <f t="shared" si="225"/>
        <v>0</v>
      </c>
      <c r="DE28" s="28">
        <f t="shared" si="225"/>
        <v>0</v>
      </c>
      <c r="DF28" s="28">
        <f t="shared" si="225"/>
        <v>0</v>
      </c>
      <c r="DG28" s="28">
        <f t="shared" si="225"/>
        <v>0</v>
      </c>
      <c r="DH28" s="28">
        <f t="shared" si="225"/>
        <v>0</v>
      </c>
      <c r="DI28" s="28">
        <f t="shared" si="225"/>
        <v>0</v>
      </c>
      <c r="DJ28" s="28">
        <f t="shared" si="225"/>
        <v>0</v>
      </c>
      <c r="DK28" s="118"/>
      <c r="DL28" s="28">
        <f t="shared" si="225"/>
        <v>0</v>
      </c>
      <c r="DM28" s="28">
        <f t="shared" si="225"/>
        <v>0</v>
      </c>
      <c r="DN28" s="28">
        <f t="shared" si="225"/>
        <v>0</v>
      </c>
      <c r="DO28" s="28">
        <f t="shared" si="225"/>
        <v>0</v>
      </c>
      <c r="DP28" s="28">
        <f t="shared" si="225"/>
        <v>0</v>
      </c>
      <c r="DQ28" s="28">
        <f t="shared" si="225"/>
        <v>473352.4</v>
      </c>
      <c r="DR28" s="28">
        <f t="shared" si="225"/>
        <v>0</v>
      </c>
      <c r="DS28" s="28">
        <f t="shared" si="225"/>
        <v>66669</v>
      </c>
      <c r="DT28" s="28">
        <f t="shared" si="225"/>
        <v>0</v>
      </c>
      <c r="DU28" s="28">
        <f t="shared" si="225"/>
        <v>0</v>
      </c>
      <c r="DV28" s="28">
        <f t="shared" si="225"/>
        <v>0</v>
      </c>
      <c r="DW28" s="28">
        <f t="shared" si="225"/>
        <v>0</v>
      </c>
      <c r="DX28" s="28">
        <f t="shared" si="225"/>
        <v>0</v>
      </c>
      <c r="DY28" s="28">
        <f t="shared" si="225"/>
        <v>0</v>
      </c>
      <c r="DZ28" s="28">
        <f t="shared" si="225"/>
        <v>0</v>
      </c>
      <c r="EA28" s="28">
        <f t="shared" si="225"/>
        <v>0</v>
      </c>
      <c r="EB28" s="28">
        <f t="shared" si="225"/>
        <v>0</v>
      </c>
      <c r="EC28" s="28">
        <f t="shared" si="225"/>
        <v>0</v>
      </c>
      <c r="ED28" s="28">
        <f t="shared" si="225"/>
        <v>0</v>
      </c>
      <c r="EE28" s="28">
        <f t="shared" ref="EE28:GQ28" si="226">EE29+EE30+EE31+EE32</f>
        <v>540021.4</v>
      </c>
      <c r="EF28" s="28">
        <f t="shared" si="226"/>
        <v>0</v>
      </c>
      <c r="EG28" s="28">
        <f t="shared" si="226"/>
        <v>0</v>
      </c>
      <c r="EH28" s="28">
        <f t="shared" si="226"/>
        <v>0</v>
      </c>
      <c r="EI28" s="28">
        <f t="shared" si="226"/>
        <v>0</v>
      </c>
      <c r="EJ28" s="28">
        <f t="shared" si="226"/>
        <v>0</v>
      </c>
      <c r="EK28" s="28">
        <f t="shared" si="226"/>
        <v>0</v>
      </c>
      <c r="EL28" s="28">
        <f t="shared" si="226"/>
        <v>0</v>
      </c>
      <c r="EM28" s="28">
        <f t="shared" si="226"/>
        <v>0</v>
      </c>
      <c r="EN28" s="28">
        <f t="shared" si="226"/>
        <v>0</v>
      </c>
      <c r="EO28" s="28">
        <f t="shared" si="226"/>
        <v>0</v>
      </c>
      <c r="EP28" s="28">
        <f t="shared" si="226"/>
        <v>0</v>
      </c>
      <c r="EQ28" s="28">
        <f t="shared" si="226"/>
        <v>0</v>
      </c>
      <c r="ER28" s="28">
        <f t="shared" si="226"/>
        <v>0</v>
      </c>
      <c r="ES28" s="28">
        <f t="shared" si="226"/>
        <v>0</v>
      </c>
      <c r="ET28" s="28">
        <f t="shared" si="226"/>
        <v>0</v>
      </c>
      <c r="EU28" s="28">
        <f t="shared" si="226"/>
        <v>0</v>
      </c>
      <c r="EV28" s="28">
        <f t="shared" si="226"/>
        <v>0</v>
      </c>
      <c r="EW28" s="28">
        <f t="shared" si="226"/>
        <v>0</v>
      </c>
      <c r="EX28" s="28">
        <f t="shared" si="226"/>
        <v>0</v>
      </c>
      <c r="EY28" s="28">
        <f t="shared" si="226"/>
        <v>0</v>
      </c>
      <c r="EZ28" s="28">
        <f t="shared" si="226"/>
        <v>0</v>
      </c>
      <c r="FA28" s="28">
        <f t="shared" si="226"/>
        <v>0</v>
      </c>
      <c r="FB28" s="28">
        <f t="shared" si="226"/>
        <v>0</v>
      </c>
      <c r="FC28" s="118"/>
      <c r="FD28" s="28">
        <f t="shared" si="226"/>
        <v>0</v>
      </c>
      <c r="FE28" s="28">
        <f t="shared" si="226"/>
        <v>0</v>
      </c>
      <c r="FF28" s="28">
        <f t="shared" si="226"/>
        <v>0</v>
      </c>
      <c r="FG28" s="28">
        <f t="shared" si="226"/>
        <v>0</v>
      </c>
      <c r="FH28" s="28">
        <f t="shared" si="226"/>
        <v>0</v>
      </c>
      <c r="FI28" s="28">
        <f t="shared" si="226"/>
        <v>473352.4</v>
      </c>
      <c r="FJ28" s="28">
        <f t="shared" si="226"/>
        <v>0</v>
      </c>
      <c r="FK28" s="28">
        <f t="shared" si="226"/>
        <v>66669</v>
      </c>
      <c r="FL28" s="28">
        <f t="shared" si="226"/>
        <v>0</v>
      </c>
      <c r="FM28" s="28">
        <f t="shared" si="226"/>
        <v>0</v>
      </c>
      <c r="FN28" s="28">
        <f t="shared" si="226"/>
        <v>0</v>
      </c>
      <c r="FO28" s="28">
        <f t="shared" si="226"/>
        <v>0</v>
      </c>
      <c r="FP28" s="28">
        <f t="shared" si="226"/>
        <v>0</v>
      </c>
      <c r="FQ28" s="28">
        <f t="shared" si="226"/>
        <v>0</v>
      </c>
      <c r="FR28" s="28">
        <f t="shared" si="226"/>
        <v>0</v>
      </c>
      <c r="FS28" s="28">
        <f t="shared" si="226"/>
        <v>0</v>
      </c>
      <c r="FT28" s="28">
        <f t="shared" si="226"/>
        <v>0</v>
      </c>
      <c r="FU28" s="28">
        <f t="shared" si="226"/>
        <v>0</v>
      </c>
      <c r="FV28" s="28">
        <f t="shared" si="226"/>
        <v>0</v>
      </c>
      <c r="FW28" s="28">
        <f t="shared" si="226"/>
        <v>540021.4</v>
      </c>
      <c r="FX28" s="28">
        <f t="shared" si="226"/>
        <v>0</v>
      </c>
      <c r="FY28" s="28">
        <f t="shared" si="226"/>
        <v>0</v>
      </c>
      <c r="FZ28" s="28">
        <f t="shared" si="226"/>
        <v>0</v>
      </c>
      <c r="GA28" s="28">
        <f t="shared" si="226"/>
        <v>0</v>
      </c>
      <c r="GB28" s="28">
        <f t="shared" si="226"/>
        <v>0</v>
      </c>
      <c r="GC28" s="28">
        <f t="shared" si="226"/>
        <v>0</v>
      </c>
      <c r="GD28" s="28">
        <f t="shared" si="226"/>
        <v>0</v>
      </c>
      <c r="GE28" s="28">
        <f t="shared" si="226"/>
        <v>0</v>
      </c>
      <c r="GF28" s="28">
        <f t="shared" si="226"/>
        <v>0</v>
      </c>
      <c r="GG28" s="28">
        <f t="shared" si="226"/>
        <v>0</v>
      </c>
      <c r="GH28" s="28">
        <f t="shared" si="226"/>
        <v>0</v>
      </c>
      <c r="GI28" s="28">
        <f t="shared" si="226"/>
        <v>0</v>
      </c>
      <c r="GJ28" s="28">
        <f t="shared" si="226"/>
        <v>0</v>
      </c>
      <c r="GK28" s="28">
        <f t="shared" si="226"/>
        <v>0</v>
      </c>
      <c r="GL28" s="28">
        <f t="shared" si="226"/>
        <v>0</v>
      </c>
      <c r="GM28" s="28">
        <f t="shared" si="226"/>
        <v>0</v>
      </c>
      <c r="GN28" s="28">
        <f t="shared" si="226"/>
        <v>0</v>
      </c>
      <c r="GO28" s="28">
        <f t="shared" si="226"/>
        <v>0</v>
      </c>
      <c r="GP28" s="28">
        <f t="shared" si="226"/>
        <v>0</v>
      </c>
      <c r="GQ28" s="28">
        <f t="shared" si="226"/>
        <v>0</v>
      </c>
      <c r="GR28" s="28">
        <f t="shared" ref="GR28:HN28" si="227">GR29+GR30+GR31+GR32</f>
        <v>0</v>
      </c>
      <c r="GS28" s="28">
        <f t="shared" si="227"/>
        <v>0</v>
      </c>
      <c r="GT28" s="28">
        <f t="shared" si="227"/>
        <v>0</v>
      </c>
      <c r="GU28" s="118"/>
      <c r="GV28" s="28">
        <f t="shared" si="227"/>
        <v>0</v>
      </c>
      <c r="GW28" s="28">
        <f t="shared" si="227"/>
        <v>0</v>
      </c>
      <c r="GX28" s="28">
        <f t="shared" si="227"/>
        <v>0</v>
      </c>
      <c r="GY28" s="28">
        <f t="shared" si="227"/>
        <v>0</v>
      </c>
      <c r="GZ28" s="28">
        <f t="shared" si="227"/>
        <v>0</v>
      </c>
      <c r="HA28" s="28">
        <f t="shared" si="227"/>
        <v>473352.4</v>
      </c>
      <c r="HB28" s="28">
        <f t="shared" si="227"/>
        <v>0</v>
      </c>
      <c r="HC28" s="28">
        <f t="shared" si="227"/>
        <v>66669</v>
      </c>
      <c r="HD28" s="28">
        <f t="shared" si="227"/>
        <v>0</v>
      </c>
      <c r="HE28" s="28">
        <f t="shared" si="227"/>
        <v>0</v>
      </c>
      <c r="HF28" s="28">
        <f t="shared" si="227"/>
        <v>0</v>
      </c>
      <c r="HG28" s="28">
        <f t="shared" si="227"/>
        <v>0</v>
      </c>
      <c r="HH28" s="28">
        <f t="shared" si="227"/>
        <v>0</v>
      </c>
      <c r="HI28" s="28">
        <f t="shared" si="227"/>
        <v>0</v>
      </c>
      <c r="HJ28" s="28">
        <f t="shared" si="227"/>
        <v>0</v>
      </c>
      <c r="HK28" s="28">
        <f t="shared" si="227"/>
        <v>0</v>
      </c>
      <c r="HL28" s="28">
        <f t="shared" si="227"/>
        <v>0</v>
      </c>
      <c r="HM28" s="28">
        <f t="shared" si="227"/>
        <v>0</v>
      </c>
      <c r="HN28" s="28">
        <f t="shared" si="227"/>
        <v>0</v>
      </c>
    </row>
    <row r="29" spans="1:222" ht="49.5" customHeight="1" x14ac:dyDescent="0.25">
      <c r="A29" s="194"/>
      <c r="B29" s="5">
        <v>11001</v>
      </c>
      <c r="C29" s="92" t="s">
        <v>86</v>
      </c>
      <c r="D29" s="80">
        <f t="shared" si="223"/>
        <v>249250</v>
      </c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  <c r="P29" s="4"/>
      <c r="Q29" s="4"/>
      <c r="R29" s="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>
        <v>249250</v>
      </c>
      <c r="AH29" s="4"/>
      <c r="AI29" s="7"/>
      <c r="AJ29" s="4"/>
      <c r="AK29" s="7"/>
      <c r="AL29" s="4"/>
      <c r="AM29" s="7"/>
      <c r="AN29" s="4"/>
      <c r="AO29" s="4"/>
      <c r="AP29" s="4"/>
      <c r="AQ29" s="4"/>
      <c r="AR29" s="4"/>
      <c r="AS29" s="4"/>
      <c r="AT29" s="4"/>
      <c r="AU29" s="4"/>
      <c r="AV29" s="28">
        <f>SUM(AW29:CL29)</f>
        <v>213000.8</v>
      </c>
      <c r="AW29" s="4"/>
      <c r="AX29" s="4"/>
      <c r="AY29" s="4"/>
      <c r="AZ29" s="4"/>
      <c r="BA29" s="4"/>
      <c r="BB29" s="4"/>
      <c r="BC29" s="4"/>
      <c r="BD29" s="4"/>
      <c r="BE29" s="7"/>
      <c r="BF29" s="4"/>
      <c r="BG29" s="4"/>
      <c r="BH29" s="4"/>
      <c r="BI29" s="4"/>
      <c r="BJ29" s="7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>
        <v>213000.8</v>
      </c>
      <c r="BZ29" s="4"/>
      <c r="CA29" s="7"/>
      <c r="CB29" s="4"/>
      <c r="CC29" s="4"/>
      <c r="CD29" s="7"/>
      <c r="CE29" s="4"/>
      <c r="CF29" s="4"/>
      <c r="CG29" s="4"/>
      <c r="CH29" s="4"/>
      <c r="CI29" s="4"/>
      <c r="CJ29" s="4"/>
      <c r="CK29" s="4"/>
      <c r="CL29" s="4"/>
      <c r="CM29" s="28">
        <f>SUM(CN29:ED29)</f>
        <v>197652</v>
      </c>
      <c r="CN29" s="4"/>
      <c r="CO29" s="4"/>
      <c r="CP29" s="4"/>
      <c r="CQ29" s="4"/>
      <c r="CR29" s="4"/>
      <c r="CS29" s="4"/>
      <c r="CT29" s="4"/>
      <c r="CU29" s="4"/>
      <c r="CV29" s="7"/>
      <c r="CW29" s="4"/>
      <c r="CX29" s="4"/>
      <c r="CY29" s="4"/>
      <c r="CZ29" s="4"/>
      <c r="DA29" s="7"/>
      <c r="DB29" s="4"/>
      <c r="DC29" s="4"/>
      <c r="DD29" s="4"/>
      <c r="DE29" s="4"/>
      <c r="DF29" s="4"/>
      <c r="DG29" s="4"/>
      <c r="DH29" s="4"/>
      <c r="DI29" s="4"/>
      <c r="DJ29" s="4"/>
      <c r="DK29" s="7"/>
      <c r="DL29" s="4"/>
      <c r="DM29" s="4"/>
      <c r="DN29" s="4"/>
      <c r="DO29" s="4"/>
      <c r="DP29" s="4"/>
      <c r="DQ29" s="4">
        <v>197652</v>
      </c>
      <c r="DR29" s="4"/>
      <c r="DS29" s="7"/>
      <c r="DT29" s="4"/>
      <c r="DU29" s="4"/>
      <c r="DV29" s="7"/>
      <c r="DW29" s="4"/>
      <c r="DX29" s="4"/>
      <c r="DY29" s="4"/>
      <c r="DZ29" s="4"/>
      <c r="EA29" s="4"/>
      <c r="EB29" s="4"/>
      <c r="EC29" s="4"/>
      <c r="ED29" s="4"/>
      <c r="EE29" s="28">
        <f>SUM(EF29:FV29)</f>
        <v>197652</v>
      </c>
      <c r="EF29" s="4"/>
      <c r="EG29" s="4"/>
      <c r="EH29" s="4"/>
      <c r="EI29" s="4"/>
      <c r="EJ29" s="4"/>
      <c r="EK29" s="4"/>
      <c r="EL29" s="4"/>
      <c r="EM29" s="4"/>
      <c r="EN29" s="7"/>
      <c r="EO29" s="4"/>
      <c r="EP29" s="4"/>
      <c r="EQ29" s="4"/>
      <c r="ER29" s="4"/>
      <c r="ES29" s="7"/>
      <c r="ET29" s="4"/>
      <c r="EU29" s="4"/>
      <c r="EV29" s="4"/>
      <c r="EW29" s="4"/>
      <c r="EX29" s="4"/>
      <c r="EY29" s="4"/>
      <c r="EZ29" s="4"/>
      <c r="FA29" s="4"/>
      <c r="FB29" s="4"/>
      <c r="FC29" s="7"/>
      <c r="FD29" s="4"/>
      <c r="FE29" s="4"/>
      <c r="FF29" s="4"/>
      <c r="FG29" s="4"/>
      <c r="FH29" s="4"/>
      <c r="FI29" s="4">
        <v>197652</v>
      </c>
      <c r="FJ29" s="4"/>
      <c r="FK29" s="7"/>
      <c r="FL29" s="4"/>
      <c r="FM29" s="4"/>
      <c r="FN29" s="7"/>
      <c r="FO29" s="4"/>
      <c r="FP29" s="4"/>
      <c r="FQ29" s="4"/>
      <c r="FR29" s="4"/>
      <c r="FS29" s="4"/>
      <c r="FT29" s="4"/>
      <c r="FU29" s="4"/>
      <c r="FV29" s="4"/>
      <c r="FW29" s="28">
        <f>SUM(FX29:HN29)</f>
        <v>197652</v>
      </c>
      <c r="FX29" s="4"/>
      <c r="FY29" s="4"/>
      <c r="FZ29" s="4"/>
      <c r="GA29" s="4"/>
      <c r="GB29" s="4"/>
      <c r="GC29" s="4"/>
      <c r="GD29" s="4"/>
      <c r="GE29" s="4"/>
      <c r="GF29" s="7"/>
      <c r="GG29" s="4"/>
      <c r="GH29" s="4"/>
      <c r="GI29" s="4"/>
      <c r="GJ29" s="4"/>
      <c r="GK29" s="7"/>
      <c r="GL29" s="4"/>
      <c r="GM29" s="4"/>
      <c r="GN29" s="4"/>
      <c r="GO29" s="4"/>
      <c r="GP29" s="4"/>
      <c r="GQ29" s="4"/>
      <c r="GR29" s="4"/>
      <c r="GS29" s="4"/>
      <c r="GT29" s="4"/>
      <c r="GU29" s="7"/>
      <c r="GV29" s="4"/>
      <c r="GW29" s="4"/>
      <c r="GX29" s="4"/>
      <c r="GY29" s="4"/>
      <c r="GZ29" s="4"/>
      <c r="HA29" s="4">
        <v>197652</v>
      </c>
      <c r="HB29" s="4"/>
      <c r="HC29" s="7"/>
      <c r="HD29" s="4"/>
      <c r="HE29" s="4"/>
      <c r="HF29" s="7"/>
      <c r="HG29" s="4"/>
      <c r="HH29" s="4"/>
      <c r="HI29" s="4"/>
      <c r="HJ29" s="4"/>
      <c r="HK29" s="4"/>
      <c r="HL29" s="4"/>
      <c r="HM29" s="4"/>
      <c r="HN29" s="4"/>
    </row>
    <row r="30" spans="1:222" ht="54.75" customHeight="1" x14ac:dyDescent="0.25">
      <c r="A30" s="194"/>
      <c r="B30" s="5">
        <v>11002</v>
      </c>
      <c r="C30" s="37" t="s">
        <v>87</v>
      </c>
      <c r="D30" s="80">
        <f t="shared" si="223"/>
        <v>230525.7</v>
      </c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  <c r="P30" s="4"/>
      <c r="Q30" s="4"/>
      <c r="R30" s="7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0">
        <v>230525.7</v>
      </c>
      <c r="AH30" s="4"/>
      <c r="AI30" s="7"/>
      <c r="AJ30" s="4"/>
      <c r="AK30" s="7"/>
      <c r="AL30" s="4"/>
      <c r="AM30" s="7"/>
      <c r="AN30" s="4"/>
      <c r="AO30" s="4"/>
      <c r="AP30" s="4"/>
      <c r="AQ30" s="4"/>
      <c r="AR30" s="4"/>
      <c r="AS30" s="4"/>
      <c r="AT30" s="4"/>
      <c r="AU30" s="4"/>
      <c r="AV30" s="28">
        <f t="shared" ref="AV30:AV32" si="228">SUM(AW30:CL30)</f>
        <v>237537.7</v>
      </c>
      <c r="AW30" s="4"/>
      <c r="AX30" s="4"/>
      <c r="AY30" s="4"/>
      <c r="AZ30" s="4"/>
      <c r="BA30" s="4"/>
      <c r="BB30" s="4"/>
      <c r="BC30" s="4"/>
      <c r="BD30" s="4"/>
      <c r="BE30" s="7"/>
      <c r="BF30" s="4"/>
      <c r="BG30" s="4"/>
      <c r="BH30" s="4"/>
      <c r="BI30" s="4"/>
      <c r="BJ30" s="7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>
        <v>237537.7</v>
      </c>
      <c r="BZ30" s="4"/>
      <c r="CA30" s="7"/>
      <c r="CB30" s="4"/>
      <c r="CC30" s="4"/>
      <c r="CD30" s="7"/>
      <c r="CE30" s="4"/>
      <c r="CF30" s="4"/>
      <c r="CG30" s="4"/>
      <c r="CH30" s="4"/>
      <c r="CI30" s="4"/>
      <c r="CJ30" s="4"/>
      <c r="CK30" s="4"/>
      <c r="CL30" s="4"/>
      <c r="CM30" s="28">
        <f t="shared" ref="CM30:CM32" si="229">SUM(CN30:ED30)</f>
        <v>275700.40000000002</v>
      </c>
      <c r="CN30" s="4"/>
      <c r="CO30" s="4"/>
      <c r="CP30" s="4"/>
      <c r="CQ30" s="4"/>
      <c r="CR30" s="4"/>
      <c r="CS30" s="4"/>
      <c r="CT30" s="4"/>
      <c r="CU30" s="4"/>
      <c r="CV30" s="7"/>
      <c r="CW30" s="4"/>
      <c r="CX30" s="4"/>
      <c r="CY30" s="4"/>
      <c r="CZ30" s="4"/>
      <c r="DA30" s="7"/>
      <c r="DB30" s="4"/>
      <c r="DC30" s="4"/>
      <c r="DD30" s="4"/>
      <c r="DE30" s="4"/>
      <c r="DF30" s="4"/>
      <c r="DG30" s="4"/>
      <c r="DH30" s="4"/>
      <c r="DI30" s="4"/>
      <c r="DJ30" s="4"/>
      <c r="DK30" s="7"/>
      <c r="DL30" s="4"/>
      <c r="DM30" s="4"/>
      <c r="DN30" s="4"/>
      <c r="DO30" s="4"/>
      <c r="DP30" s="4"/>
      <c r="DQ30" s="4">
        <v>275700.40000000002</v>
      </c>
      <c r="DR30" s="4"/>
      <c r="DS30" s="7"/>
      <c r="DT30" s="4"/>
      <c r="DU30" s="4"/>
      <c r="DV30" s="7"/>
      <c r="DW30" s="4"/>
      <c r="DX30" s="4"/>
      <c r="DY30" s="4"/>
      <c r="DZ30" s="4"/>
      <c r="EA30" s="4"/>
      <c r="EB30" s="4"/>
      <c r="EC30" s="4"/>
      <c r="ED30" s="4"/>
      <c r="EE30" s="28">
        <f t="shared" ref="EE30:EE32" si="230">SUM(EF30:FV30)</f>
        <v>275700.40000000002</v>
      </c>
      <c r="EF30" s="4"/>
      <c r="EG30" s="4"/>
      <c r="EH30" s="4"/>
      <c r="EI30" s="4"/>
      <c r="EJ30" s="4"/>
      <c r="EK30" s="4"/>
      <c r="EL30" s="4"/>
      <c r="EM30" s="4"/>
      <c r="EN30" s="7"/>
      <c r="EO30" s="4"/>
      <c r="EP30" s="4"/>
      <c r="EQ30" s="4"/>
      <c r="ER30" s="4"/>
      <c r="ES30" s="7"/>
      <c r="ET30" s="4"/>
      <c r="EU30" s="4"/>
      <c r="EV30" s="4"/>
      <c r="EW30" s="4"/>
      <c r="EX30" s="4"/>
      <c r="EY30" s="4"/>
      <c r="EZ30" s="4"/>
      <c r="FA30" s="4"/>
      <c r="FB30" s="4"/>
      <c r="FC30" s="7"/>
      <c r="FD30" s="4"/>
      <c r="FE30" s="4"/>
      <c r="FF30" s="4"/>
      <c r="FG30" s="4"/>
      <c r="FH30" s="4"/>
      <c r="FI30" s="4">
        <v>275700.40000000002</v>
      </c>
      <c r="FJ30" s="4"/>
      <c r="FK30" s="7"/>
      <c r="FL30" s="4"/>
      <c r="FM30" s="4"/>
      <c r="FN30" s="7"/>
      <c r="FO30" s="4"/>
      <c r="FP30" s="4"/>
      <c r="FQ30" s="4"/>
      <c r="FR30" s="4"/>
      <c r="FS30" s="4"/>
      <c r="FT30" s="4"/>
      <c r="FU30" s="4"/>
      <c r="FV30" s="4"/>
      <c r="FW30" s="28">
        <f t="shared" ref="FW30:FW32" si="231">SUM(FX30:HN30)</f>
        <v>275700.40000000002</v>
      </c>
      <c r="FX30" s="4"/>
      <c r="FY30" s="4"/>
      <c r="FZ30" s="4"/>
      <c r="GA30" s="4"/>
      <c r="GB30" s="4"/>
      <c r="GC30" s="4"/>
      <c r="GD30" s="4"/>
      <c r="GE30" s="4"/>
      <c r="GF30" s="7"/>
      <c r="GG30" s="4"/>
      <c r="GH30" s="4"/>
      <c r="GI30" s="4"/>
      <c r="GJ30" s="4"/>
      <c r="GK30" s="7"/>
      <c r="GL30" s="4"/>
      <c r="GM30" s="4"/>
      <c r="GN30" s="4"/>
      <c r="GO30" s="4"/>
      <c r="GP30" s="4"/>
      <c r="GQ30" s="4"/>
      <c r="GR30" s="4"/>
      <c r="GS30" s="4"/>
      <c r="GT30" s="4"/>
      <c r="GU30" s="7"/>
      <c r="GV30" s="4"/>
      <c r="GW30" s="4"/>
      <c r="GX30" s="4"/>
      <c r="GY30" s="4"/>
      <c r="GZ30" s="4"/>
      <c r="HA30" s="4">
        <v>275700.40000000002</v>
      </c>
      <c r="HB30" s="4"/>
      <c r="HC30" s="7"/>
      <c r="HD30" s="4"/>
      <c r="HE30" s="4"/>
      <c r="HF30" s="7"/>
      <c r="HG30" s="4"/>
      <c r="HH30" s="4"/>
      <c r="HI30" s="4"/>
      <c r="HJ30" s="4"/>
      <c r="HK30" s="4"/>
      <c r="HL30" s="4"/>
      <c r="HM30" s="4"/>
      <c r="HN30" s="4"/>
    </row>
    <row r="31" spans="1:222" ht="51" customHeight="1" x14ac:dyDescent="0.25">
      <c r="A31" s="194"/>
      <c r="B31" s="5">
        <v>12001</v>
      </c>
      <c r="C31" s="77" t="s">
        <v>88</v>
      </c>
      <c r="D31" s="80">
        <f t="shared" ref="D31" si="232">SUM(E31:AU31)</f>
        <v>33256.800000000003</v>
      </c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  <c r="P31" s="4"/>
      <c r="Q31" s="4"/>
      <c r="R31" s="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7">
        <v>33256.800000000003</v>
      </c>
      <c r="AJ31" s="4"/>
      <c r="AK31" s="7"/>
      <c r="AL31" s="4"/>
      <c r="AM31" s="7"/>
      <c r="AN31" s="4"/>
      <c r="AO31" s="4"/>
      <c r="AP31" s="4"/>
      <c r="AQ31" s="4"/>
      <c r="AR31" s="4"/>
      <c r="AS31" s="4"/>
      <c r="AT31" s="4"/>
      <c r="AU31" s="4"/>
      <c r="AV31" s="28">
        <f t="shared" ref="AV31" si="233">SUM(AW31:CL31)</f>
        <v>44446</v>
      </c>
      <c r="AW31" s="4"/>
      <c r="AX31" s="4"/>
      <c r="AY31" s="4"/>
      <c r="AZ31" s="4"/>
      <c r="BA31" s="4"/>
      <c r="BB31" s="4"/>
      <c r="BC31" s="4"/>
      <c r="BD31" s="4"/>
      <c r="BE31" s="7"/>
      <c r="BF31" s="4"/>
      <c r="BG31" s="4"/>
      <c r="BH31" s="4"/>
      <c r="BI31" s="4"/>
      <c r="BJ31" s="7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7">
        <v>44446</v>
      </c>
      <c r="CB31" s="4"/>
      <c r="CC31" s="4"/>
      <c r="CD31" s="7"/>
      <c r="CE31" s="4"/>
      <c r="CF31" s="4"/>
      <c r="CG31" s="4"/>
      <c r="CH31" s="4"/>
      <c r="CI31" s="4"/>
      <c r="CJ31" s="4"/>
      <c r="CK31" s="4"/>
      <c r="CL31" s="4"/>
      <c r="CM31" s="28">
        <f t="shared" ref="CM31" si="234">SUM(CN31:ED31)</f>
        <v>66669</v>
      </c>
      <c r="CN31" s="4"/>
      <c r="CO31" s="4"/>
      <c r="CP31" s="4"/>
      <c r="CQ31" s="4"/>
      <c r="CR31" s="4"/>
      <c r="CS31" s="4"/>
      <c r="CT31" s="4"/>
      <c r="CU31" s="4"/>
      <c r="CV31" s="7"/>
      <c r="CW31" s="4"/>
      <c r="CX31" s="4"/>
      <c r="CY31" s="4"/>
      <c r="CZ31" s="4"/>
      <c r="DA31" s="7"/>
      <c r="DB31" s="4"/>
      <c r="DC31" s="4"/>
      <c r="DD31" s="4"/>
      <c r="DE31" s="4"/>
      <c r="DF31" s="4"/>
      <c r="DG31" s="4"/>
      <c r="DH31" s="4"/>
      <c r="DI31" s="4"/>
      <c r="DJ31" s="4"/>
      <c r="DK31" s="7"/>
      <c r="DL31" s="4"/>
      <c r="DM31" s="4"/>
      <c r="DN31" s="4"/>
      <c r="DO31" s="4"/>
      <c r="DP31" s="4"/>
      <c r="DQ31" s="4"/>
      <c r="DR31" s="4"/>
      <c r="DS31" s="7">
        <v>66669</v>
      </c>
      <c r="DT31" s="4"/>
      <c r="DU31" s="4"/>
      <c r="DV31" s="7"/>
      <c r="DW31" s="4"/>
      <c r="DX31" s="4"/>
      <c r="DY31" s="4"/>
      <c r="DZ31" s="4"/>
      <c r="EA31" s="4"/>
      <c r="EB31" s="4"/>
      <c r="EC31" s="4"/>
      <c r="ED31" s="4"/>
      <c r="EE31" s="28">
        <f t="shared" ref="EE31" si="235">SUM(EF31:FV31)</f>
        <v>66669</v>
      </c>
      <c r="EF31" s="4"/>
      <c r="EG31" s="4"/>
      <c r="EH31" s="4"/>
      <c r="EI31" s="4"/>
      <c r="EJ31" s="4"/>
      <c r="EK31" s="4"/>
      <c r="EL31" s="4"/>
      <c r="EM31" s="4"/>
      <c r="EN31" s="7"/>
      <c r="EO31" s="4"/>
      <c r="EP31" s="4"/>
      <c r="EQ31" s="4"/>
      <c r="ER31" s="4"/>
      <c r="ES31" s="7"/>
      <c r="ET31" s="4"/>
      <c r="EU31" s="4"/>
      <c r="EV31" s="4"/>
      <c r="EW31" s="4"/>
      <c r="EX31" s="4"/>
      <c r="EY31" s="4"/>
      <c r="EZ31" s="4"/>
      <c r="FA31" s="4"/>
      <c r="FB31" s="4"/>
      <c r="FC31" s="7"/>
      <c r="FD31" s="4"/>
      <c r="FE31" s="4"/>
      <c r="FF31" s="4"/>
      <c r="FG31" s="4"/>
      <c r="FH31" s="4"/>
      <c r="FI31" s="4"/>
      <c r="FJ31" s="4"/>
      <c r="FK31" s="7">
        <v>66669</v>
      </c>
      <c r="FL31" s="4"/>
      <c r="FM31" s="4"/>
      <c r="FN31" s="7"/>
      <c r="FO31" s="4"/>
      <c r="FP31" s="4"/>
      <c r="FQ31" s="4"/>
      <c r="FR31" s="4"/>
      <c r="FS31" s="4"/>
      <c r="FT31" s="4"/>
      <c r="FU31" s="4"/>
      <c r="FV31" s="4"/>
      <c r="FW31" s="28">
        <f t="shared" ref="FW31" si="236">SUM(FX31:HN31)</f>
        <v>66669</v>
      </c>
      <c r="FX31" s="4"/>
      <c r="FY31" s="4"/>
      <c r="FZ31" s="4"/>
      <c r="GA31" s="4"/>
      <c r="GB31" s="4"/>
      <c r="GC31" s="4"/>
      <c r="GD31" s="4"/>
      <c r="GE31" s="4"/>
      <c r="GF31" s="7"/>
      <c r="GG31" s="4"/>
      <c r="GH31" s="4"/>
      <c r="GI31" s="4"/>
      <c r="GJ31" s="4"/>
      <c r="GK31" s="7"/>
      <c r="GL31" s="4"/>
      <c r="GM31" s="4"/>
      <c r="GN31" s="4"/>
      <c r="GO31" s="4"/>
      <c r="GP31" s="4"/>
      <c r="GQ31" s="4"/>
      <c r="GR31" s="4"/>
      <c r="GS31" s="4"/>
      <c r="GT31" s="4"/>
      <c r="GU31" s="7"/>
      <c r="GV31" s="4"/>
      <c r="GW31" s="4"/>
      <c r="GX31" s="4"/>
      <c r="GY31" s="4"/>
      <c r="GZ31" s="4"/>
      <c r="HA31" s="4"/>
      <c r="HB31" s="4"/>
      <c r="HC31" s="7">
        <v>66669</v>
      </c>
      <c r="HD31" s="4"/>
      <c r="HE31" s="4"/>
      <c r="HF31" s="7"/>
      <c r="HG31" s="4"/>
      <c r="HH31" s="4"/>
      <c r="HI31" s="4"/>
      <c r="HJ31" s="4"/>
      <c r="HK31" s="4"/>
      <c r="HL31" s="4"/>
      <c r="HM31" s="4"/>
      <c r="HN31" s="4"/>
    </row>
    <row r="32" spans="1:222" ht="47.25" customHeight="1" x14ac:dyDescent="0.25">
      <c r="A32" s="194"/>
      <c r="B32" s="5"/>
      <c r="C32" s="93"/>
      <c r="D32" s="80">
        <f t="shared" si="223"/>
        <v>0</v>
      </c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  <c r="P32" s="4"/>
      <c r="Q32" s="4"/>
      <c r="R32" s="7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7"/>
      <c r="AJ32" s="4"/>
      <c r="AK32" s="7"/>
      <c r="AL32" s="4"/>
      <c r="AM32" s="7"/>
      <c r="AN32" s="4"/>
      <c r="AO32" s="4"/>
      <c r="AP32" s="4"/>
      <c r="AQ32" s="4"/>
      <c r="AR32" s="4"/>
      <c r="AS32" s="4"/>
      <c r="AT32" s="4"/>
      <c r="AU32" s="4"/>
      <c r="AV32" s="28">
        <f t="shared" si="228"/>
        <v>0</v>
      </c>
      <c r="AW32" s="4"/>
      <c r="AX32" s="4"/>
      <c r="AY32" s="4"/>
      <c r="AZ32" s="4"/>
      <c r="BA32" s="4"/>
      <c r="BB32" s="4"/>
      <c r="BC32" s="4"/>
      <c r="BD32" s="4"/>
      <c r="BE32" s="7"/>
      <c r="BF32" s="4"/>
      <c r="BG32" s="4"/>
      <c r="BH32" s="4"/>
      <c r="BI32" s="4"/>
      <c r="BJ32" s="7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7"/>
      <c r="CB32" s="4"/>
      <c r="CC32" s="4"/>
      <c r="CD32" s="7"/>
      <c r="CE32" s="4"/>
      <c r="CF32" s="4"/>
      <c r="CG32" s="4"/>
      <c r="CH32" s="4"/>
      <c r="CI32" s="4"/>
      <c r="CJ32" s="4"/>
      <c r="CK32" s="4"/>
      <c r="CL32" s="4"/>
      <c r="CM32" s="28">
        <f t="shared" si="229"/>
        <v>0</v>
      </c>
      <c r="CN32" s="4"/>
      <c r="CO32" s="4"/>
      <c r="CP32" s="4"/>
      <c r="CQ32" s="4"/>
      <c r="CR32" s="4"/>
      <c r="CS32" s="4"/>
      <c r="CT32" s="4"/>
      <c r="CU32" s="4"/>
      <c r="CV32" s="7"/>
      <c r="CW32" s="4"/>
      <c r="CX32" s="4"/>
      <c r="CY32" s="4"/>
      <c r="CZ32" s="4"/>
      <c r="DA32" s="7"/>
      <c r="DB32" s="4"/>
      <c r="DC32" s="4"/>
      <c r="DD32" s="4"/>
      <c r="DE32" s="4"/>
      <c r="DF32" s="4"/>
      <c r="DG32" s="4"/>
      <c r="DH32" s="4"/>
      <c r="DI32" s="4"/>
      <c r="DJ32" s="4"/>
      <c r="DK32" s="7"/>
      <c r="DL32" s="4"/>
      <c r="DM32" s="4"/>
      <c r="DN32" s="4"/>
      <c r="DO32" s="4"/>
      <c r="DP32" s="4"/>
      <c r="DQ32" s="4"/>
      <c r="DR32" s="4"/>
      <c r="DS32" s="7"/>
      <c r="DT32" s="4"/>
      <c r="DU32" s="4"/>
      <c r="DV32" s="7"/>
      <c r="DW32" s="4"/>
      <c r="DX32" s="4"/>
      <c r="DY32" s="4"/>
      <c r="DZ32" s="4"/>
      <c r="EA32" s="4"/>
      <c r="EB32" s="4"/>
      <c r="EC32" s="4"/>
      <c r="ED32" s="4"/>
      <c r="EE32" s="28">
        <f t="shared" si="230"/>
        <v>0</v>
      </c>
      <c r="EF32" s="4"/>
      <c r="EG32" s="4"/>
      <c r="EH32" s="4"/>
      <c r="EI32" s="4"/>
      <c r="EJ32" s="4"/>
      <c r="EK32" s="4"/>
      <c r="EL32" s="4"/>
      <c r="EM32" s="4"/>
      <c r="EN32" s="7"/>
      <c r="EO32" s="4"/>
      <c r="EP32" s="4"/>
      <c r="EQ32" s="4"/>
      <c r="ER32" s="4"/>
      <c r="ES32" s="7"/>
      <c r="ET32" s="4"/>
      <c r="EU32" s="4"/>
      <c r="EV32" s="4"/>
      <c r="EW32" s="4"/>
      <c r="EX32" s="4"/>
      <c r="EY32" s="4"/>
      <c r="EZ32" s="4"/>
      <c r="FA32" s="4"/>
      <c r="FB32" s="4"/>
      <c r="FC32" s="7"/>
      <c r="FD32" s="4"/>
      <c r="FE32" s="4"/>
      <c r="FF32" s="4"/>
      <c r="FG32" s="4"/>
      <c r="FH32" s="4"/>
      <c r="FI32" s="4"/>
      <c r="FJ32" s="4"/>
      <c r="FK32" s="7"/>
      <c r="FL32" s="4"/>
      <c r="FM32" s="4"/>
      <c r="FN32" s="7"/>
      <c r="FO32" s="4"/>
      <c r="FP32" s="4"/>
      <c r="FQ32" s="4"/>
      <c r="FR32" s="4"/>
      <c r="FS32" s="4"/>
      <c r="FT32" s="4"/>
      <c r="FU32" s="4"/>
      <c r="FV32" s="4"/>
      <c r="FW32" s="28">
        <f t="shared" si="231"/>
        <v>0</v>
      </c>
      <c r="FX32" s="4"/>
      <c r="FY32" s="4"/>
      <c r="FZ32" s="4"/>
      <c r="GA32" s="4"/>
      <c r="GB32" s="4"/>
      <c r="GC32" s="4"/>
      <c r="GD32" s="4"/>
      <c r="GE32" s="4"/>
      <c r="GF32" s="7"/>
      <c r="GG32" s="4"/>
      <c r="GH32" s="4"/>
      <c r="GI32" s="4"/>
      <c r="GJ32" s="4"/>
      <c r="GK32" s="7"/>
      <c r="GL32" s="4"/>
      <c r="GM32" s="4"/>
      <c r="GN32" s="4"/>
      <c r="GO32" s="4"/>
      <c r="GP32" s="4"/>
      <c r="GQ32" s="4"/>
      <c r="GR32" s="4"/>
      <c r="GS32" s="4"/>
      <c r="GT32" s="4"/>
      <c r="GU32" s="7"/>
      <c r="GV32" s="4"/>
      <c r="GW32" s="4"/>
      <c r="GX32" s="4"/>
      <c r="GY32" s="4"/>
      <c r="GZ32" s="4"/>
      <c r="HA32" s="4"/>
      <c r="HB32" s="4"/>
      <c r="HC32" s="7"/>
      <c r="HD32" s="4"/>
      <c r="HE32" s="4"/>
      <c r="HF32" s="7"/>
      <c r="HG32" s="4"/>
      <c r="HH32" s="4"/>
      <c r="HI32" s="4"/>
      <c r="HJ32" s="4"/>
      <c r="HK32" s="4"/>
      <c r="HL32" s="4"/>
      <c r="HM32" s="4"/>
      <c r="HN32" s="4"/>
    </row>
    <row r="33" spans="1:222" ht="52.5" customHeight="1" x14ac:dyDescent="0.25">
      <c r="A33" s="189">
        <v>1182</v>
      </c>
      <c r="B33" s="29"/>
      <c r="C33" s="31" t="s">
        <v>89</v>
      </c>
      <c r="D33" s="80">
        <f t="shared" ref="D33:BP33" si="237">D34+D35</f>
        <v>2353044.5000000005</v>
      </c>
      <c r="E33" s="28">
        <f t="shared" si="237"/>
        <v>1425295.3</v>
      </c>
      <c r="F33" s="28">
        <f t="shared" si="237"/>
        <v>257654</v>
      </c>
      <c r="G33" s="28">
        <f t="shared" si="237"/>
        <v>93161.3</v>
      </c>
      <c r="H33" s="28">
        <f t="shared" si="237"/>
        <v>67520.3</v>
      </c>
      <c r="I33" s="28">
        <f t="shared" si="237"/>
        <v>2963.2</v>
      </c>
      <c r="J33" s="28">
        <f t="shared" si="237"/>
        <v>135909.20000000001</v>
      </c>
      <c r="K33" s="28">
        <f t="shared" si="237"/>
        <v>1655</v>
      </c>
      <c r="L33" s="28">
        <f t="shared" si="237"/>
        <v>71331.8</v>
      </c>
      <c r="M33" s="28">
        <f t="shared" si="237"/>
        <v>0</v>
      </c>
      <c r="N33" s="28">
        <f t="shared" si="237"/>
        <v>157</v>
      </c>
      <c r="O33" s="28">
        <f t="shared" si="237"/>
        <v>0</v>
      </c>
      <c r="P33" s="28">
        <f t="shared" si="237"/>
        <v>0</v>
      </c>
      <c r="Q33" s="28">
        <f t="shared" si="237"/>
        <v>29562.5</v>
      </c>
      <c r="R33" s="28">
        <f t="shared" si="237"/>
        <v>0</v>
      </c>
      <c r="S33" s="28">
        <f t="shared" si="237"/>
        <v>1456.7</v>
      </c>
      <c r="T33" s="28">
        <f t="shared" si="237"/>
        <v>43275.3</v>
      </c>
      <c r="U33" s="28">
        <f t="shared" si="237"/>
        <v>0</v>
      </c>
      <c r="V33" s="28">
        <f t="shared" si="237"/>
        <v>970.9</v>
      </c>
      <c r="W33" s="28">
        <f t="shared" si="237"/>
        <v>14762.3</v>
      </c>
      <c r="X33" s="28">
        <f t="shared" si="237"/>
        <v>3460</v>
      </c>
      <c r="Y33" s="28">
        <f t="shared" si="237"/>
        <v>0</v>
      </c>
      <c r="Z33" s="28">
        <f t="shared" si="237"/>
        <v>18781.599999999999</v>
      </c>
      <c r="AA33" s="28">
        <f t="shared" si="237"/>
        <v>54513.7</v>
      </c>
      <c r="AB33" s="28">
        <f t="shared" si="237"/>
        <v>30211.4</v>
      </c>
      <c r="AC33" s="28">
        <f t="shared" si="237"/>
        <v>2700</v>
      </c>
      <c r="AD33" s="28">
        <f t="shared" si="237"/>
        <v>5325.2</v>
      </c>
      <c r="AE33" s="28">
        <f t="shared" si="237"/>
        <v>0</v>
      </c>
      <c r="AF33" s="28">
        <f t="shared" si="237"/>
        <v>6000</v>
      </c>
      <c r="AG33" s="28">
        <f t="shared" si="237"/>
        <v>0</v>
      </c>
      <c r="AH33" s="28">
        <f t="shared" si="237"/>
        <v>0</v>
      </c>
      <c r="AI33" s="28">
        <f t="shared" si="237"/>
        <v>0</v>
      </c>
      <c r="AJ33" s="28">
        <f t="shared" si="237"/>
        <v>18172.900000000001</v>
      </c>
      <c r="AK33" s="118"/>
      <c r="AL33" s="28">
        <f t="shared" si="237"/>
        <v>4014.1</v>
      </c>
      <c r="AM33" s="28">
        <f t="shared" si="237"/>
        <v>3085.6</v>
      </c>
      <c r="AN33" s="28">
        <f t="shared" si="237"/>
        <v>26766.9</v>
      </c>
      <c r="AO33" s="28">
        <f t="shared" si="237"/>
        <v>0</v>
      </c>
      <c r="AP33" s="28">
        <f t="shared" si="237"/>
        <v>0</v>
      </c>
      <c r="AQ33" s="28">
        <f t="shared" si="237"/>
        <v>0</v>
      </c>
      <c r="AR33" s="28">
        <f t="shared" si="237"/>
        <v>0</v>
      </c>
      <c r="AS33" s="28">
        <f t="shared" si="237"/>
        <v>22158.6</v>
      </c>
      <c r="AT33" s="28">
        <f t="shared" si="237"/>
        <v>0</v>
      </c>
      <c r="AU33" s="28">
        <f t="shared" si="237"/>
        <v>0</v>
      </c>
      <c r="AV33" s="28">
        <f t="shared" si="237"/>
        <v>2342557.4</v>
      </c>
      <c r="AW33" s="28">
        <f t="shared" si="237"/>
        <v>1313887.8999999999</v>
      </c>
      <c r="AX33" s="28">
        <f t="shared" si="237"/>
        <v>282709.40000000002</v>
      </c>
      <c r="AY33" s="28">
        <f t="shared" si="237"/>
        <v>92687.1</v>
      </c>
      <c r="AZ33" s="28">
        <f t="shared" si="237"/>
        <v>64932.9</v>
      </c>
      <c r="BA33" s="28">
        <f t="shared" si="237"/>
        <v>5960</v>
      </c>
      <c r="BB33" s="28">
        <f t="shared" si="237"/>
        <v>148419.4</v>
      </c>
      <c r="BC33" s="28">
        <f t="shared" si="237"/>
        <v>1755</v>
      </c>
      <c r="BD33" s="28">
        <f t="shared" si="237"/>
        <v>73609.8</v>
      </c>
      <c r="BE33" s="28">
        <f t="shared" si="237"/>
        <v>0</v>
      </c>
      <c r="BF33" s="28">
        <f t="shared" si="237"/>
        <v>4949</v>
      </c>
      <c r="BG33" s="28">
        <f t="shared" si="237"/>
        <v>0</v>
      </c>
      <c r="BH33" s="28">
        <f t="shared" si="237"/>
        <v>0</v>
      </c>
      <c r="BI33" s="28">
        <f t="shared" si="237"/>
        <v>42048</v>
      </c>
      <c r="BJ33" s="28">
        <f t="shared" si="237"/>
        <v>0</v>
      </c>
      <c r="BK33" s="28">
        <f t="shared" si="237"/>
        <v>2000</v>
      </c>
      <c r="BL33" s="28">
        <f t="shared" si="237"/>
        <v>67344</v>
      </c>
      <c r="BM33" s="28">
        <f t="shared" si="237"/>
        <v>0</v>
      </c>
      <c r="BN33" s="28">
        <f t="shared" si="237"/>
        <v>500</v>
      </c>
      <c r="BO33" s="28">
        <f t="shared" si="237"/>
        <v>21000</v>
      </c>
      <c r="BP33" s="28">
        <f t="shared" si="237"/>
        <v>7200</v>
      </c>
      <c r="BQ33" s="28">
        <f t="shared" ref="BQ33:EC33" si="238">BQ34+BQ35</f>
        <v>19000</v>
      </c>
      <c r="BR33" s="28">
        <f t="shared" si="238"/>
        <v>21162</v>
      </c>
      <c r="BS33" s="28">
        <f t="shared" si="238"/>
        <v>73958</v>
      </c>
      <c r="BT33" s="28">
        <f t="shared" si="238"/>
        <v>35299</v>
      </c>
      <c r="BU33" s="28">
        <f t="shared" si="238"/>
        <v>0</v>
      </c>
      <c r="BV33" s="28">
        <f t="shared" si="238"/>
        <v>3896.9</v>
      </c>
      <c r="BW33" s="28">
        <f t="shared" si="238"/>
        <v>0</v>
      </c>
      <c r="BX33" s="28">
        <f t="shared" si="238"/>
        <v>6000</v>
      </c>
      <c r="BY33" s="28">
        <f t="shared" si="238"/>
        <v>0</v>
      </c>
      <c r="BZ33" s="28">
        <f t="shared" si="238"/>
        <v>0</v>
      </c>
      <c r="CA33" s="28">
        <f t="shared" si="238"/>
        <v>0</v>
      </c>
      <c r="CB33" s="28">
        <f t="shared" si="238"/>
        <v>22200</v>
      </c>
      <c r="CC33" s="28">
        <f t="shared" si="238"/>
        <v>5039</v>
      </c>
      <c r="CD33" s="28">
        <f t="shared" si="238"/>
        <v>25000</v>
      </c>
      <c r="CE33" s="28">
        <f t="shared" si="238"/>
        <v>2000</v>
      </c>
      <c r="CF33" s="28">
        <f t="shared" si="238"/>
        <v>0</v>
      </c>
      <c r="CG33" s="28">
        <f t="shared" si="238"/>
        <v>0</v>
      </c>
      <c r="CH33" s="28">
        <f t="shared" si="238"/>
        <v>0</v>
      </c>
      <c r="CI33" s="28">
        <f t="shared" si="238"/>
        <v>0</v>
      </c>
      <c r="CJ33" s="28">
        <f t="shared" si="238"/>
        <v>0</v>
      </c>
      <c r="CK33" s="28">
        <f t="shared" si="238"/>
        <v>0</v>
      </c>
      <c r="CL33" s="28">
        <f t="shared" si="238"/>
        <v>0</v>
      </c>
      <c r="CM33" s="28">
        <f t="shared" si="238"/>
        <v>2490536.2000000002</v>
      </c>
      <c r="CN33" s="28">
        <f t="shared" si="238"/>
        <v>1334208.6000000001</v>
      </c>
      <c r="CO33" s="28">
        <f t="shared" si="238"/>
        <v>376699.3</v>
      </c>
      <c r="CP33" s="28">
        <f t="shared" si="238"/>
        <v>94565.8</v>
      </c>
      <c r="CQ33" s="28">
        <f t="shared" si="238"/>
        <v>72114.3</v>
      </c>
      <c r="CR33" s="28">
        <f t="shared" si="238"/>
        <v>5960</v>
      </c>
      <c r="CS33" s="28">
        <f t="shared" si="238"/>
        <v>148419.4</v>
      </c>
      <c r="CT33" s="28">
        <f t="shared" si="238"/>
        <v>1716</v>
      </c>
      <c r="CU33" s="28">
        <f t="shared" si="238"/>
        <v>68128.5</v>
      </c>
      <c r="CV33" s="28">
        <f t="shared" si="238"/>
        <v>0</v>
      </c>
      <c r="CW33" s="28">
        <f t="shared" si="238"/>
        <v>4949</v>
      </c>
      <c r="CX33" s="28">
        <f t="shared" si="238"/>
        <v>0</v>
      </c>
      <c r="CY33" s="28">
        <f t="shared" si="238"/>
        <v>0</v>
      </c>
      <c r="CZ33" s="28">
        <f t="shared" si="238"/>
        <v>42048</v>
      </c>
      <c r="DA33" s="28">
        <f t="shared" si="238"/>
        <v>0</v>
      </c>
      <c r="DB33" s="28">
        <f t="shared" si="238"/>
        <v>2000</v>
      </c>
      <c r="DC33" s="28">
        <f t="shared" si="238"/>
        <v>67344</v>
      </c>
      <c r="DD33" s="28">
        <f t="shared" si="238"/>
        <v>0</v>
      </c>
      <c r="DE33" s="28">
        <f t="shared" si="238"/>
        <v>500</v>
      </c>
      <c r="DF33" s="28">
        <f t="shared" si="238"/>
        <v>27000</v>
      </c>
      <c r="DG33" s="28">
        <f t="shared" si="238"/>
        <v>7200</v>
      </c>
      <c r="DH33" s="28">
        <f t="shared" si="238"/>
        <v>20000</v>
      </c>
      <c r="DI33" s="28">
        <f t="shared" si="238"/>
        <v>21906.400000000001</v>
      </c>
      <c r="DJ33" s="28">
        <f t="shared" si="238"/>
        <v>53958</v>
      </c>
      <c r="DK33" s="118"/>
      <c r="DL33" s="28">
        <f t="shared" si="238"/>
        <v>37460</v>
      </c>
      <c r="DM33" s="28">
        <f t="shared" si="238"/>
        <v>0</v>
      </c>
      <c r="DN33" s="28">
        <f t="shared" si="238"/>
        <v>7586.9</v>
      </c>
      <c r="DO33" s="28">
        <f t="shared" si="238"/>
        <v>0</v>
      </c>
      <c r="DP33" s="28">
        <f t="shared" si="238"/>
        <v>6000</v>
      </c>
      <c r="DQ33" s="28">
        <f t="shared" si="238"/>
        <v>0</v>
      </c>
      <c r="DR33" s="28">
        <f t="shared" si="238"/>
        <v>0</v>
      </c>
      <c r="DS33" s="28">
        <f t="shared" si="238"/>
        <v>0</v>
      </c>
      <c r="DT33" s="28">
        <f t="shared" si="238"/>
        <v>22200</v>
      </c>
      <c r="DU33" s="28">
        <f t="shared" si="238"/>
        <v>5072</v>
      </c>
      <c r="DV33" s="28">
        <f t="shared" si="238"/>
        <v>25000</v>
      </c>
      <c r="DW33" s="28">
        <f t="shared" si="238"/>
        <v>2000</v>
      </c>
      <c r="DX33" s="28">
        <f t="shared" si="238"/>
        <v>0</v>
      </c>
      <c r="DY33" s="28">
        <f t="shared" si="238"/>
        <v>0</v>
      </c>
      <c r="DZ33" s="28">
        <f t="shared" si="238"/>
        <v>0</v>
      </c>
      <c r="EA33" s="28">
        <f t="shared" si="238"/>
        <v>0</v>
      </c>
      <c r="EB33" s="28">
        <f t="shared" si="238"/>
        <v>36500</v>
      </c>
      <c r="EC33" s="28">
        <f t="shared" si="238"/>
        <v>0</v>
      </c>
      <c r="ED33" s="28">
        <f t="shared" ref="ED33:GP33" si="239">ED34+ED35</f>
        <v>0</v>
      </c>
      <c r="EE33" s="28">
        <f t="shared" si="239"/>
        <v>2536770.1</v>
      </c>
      <c r="EF33" s="28">
        <f t="shared" si="239"/>
        <v>1361064.5</v>
      </c>
      <c r="EG33" s="28">
        <f t="shared" si="239"/>
        <v>384266.1</v>
      </c>
      <c r="EH33" s="28">
        <f t="shared" si="239"/>
        <v>96799.9</v>
      </c>
      <c r="EI33" s="28">
        <f t="shared" si="239"/>
        <v>70405.3</v>
      </c>
      <c r="EJ33" s="28">
        <f t="shared" si="239"/>
        <v>5960</v>
      </c>
      <c r="EK33" s="28">
        <f t="shared" si="239"/>
        <v>148419.4</v>
      </c>
      <c r="EL33" s="28">
        <f t="shared" si="239"/>
        <v>1716</v>
      </c>
      <c r="EM33" s="28">
        <f t="shared" si="239"/>
        <v>66928.5</v>
      </c>
      <c r="EN33" s="28">
        <f t="shared" si="239"/>
        <v>0</v>
      </c>
      <c r="EO33" s="28">
        <f t="shared" si="239"/>
        <v>4949</v>
      </c>
      <c r="EP33" s="28">
        <f t="shared" si="239"/>
        <v>0</v>
      </c>
      <c r="EQ33" s="28">
        <f t="shared" si="239"/>
        <v>0</v>
      </c>
      <c r="ER33" s="28">
        <f t="shared" si="239"/>
        <v>42048</v>
      </c>
      <c r="ES33" s="28">
        <f t="shared" si="239"/>
        <v>0</v>
      </c>
      <c r="ET33" s="28">
        <f t="shared" si="239"/>
        <v>2000</v>
      </c>
      <c r="EU33" s="28">
        <f t="shared" si="239"/>
        <v>70000</v>
      </c>
      <c r="EV33" s="28">
        <f t="shared" si="239"/>
        <v>0</v>
      </c>
      <c r="EW33" s="28">
        <f t="shared" si="239"/>
        <v>500</v>
      </c>
      <c r="EX33" s="28">
        <f t="shared" si="239"/>
        <v>21000</v>
      </c>
      <c r="EY33" s="28">
        <f t="shared" si="239"/>
        <v>7200</v>
      </c>
      <c r="EZ33" s="28">
        <f t="shared" si="239"/>
        <v>20000</v>
      </c>
      <c r="FA33" s="28">
        <f t="shared" si="239"/>
        <v>21906.400000000001</v>
      </c>
      <c r="FB33" s="28">
        <f t="shared" si="239"/>
        <v>49875</v>
      </c>
      <c r="FC33" s="118"/>
      <c r="FD33" s="28">
        <f t="shared" si="239"/>
        <v>37460</v>
      </c>
      <c r="FE33" s="28">
        <f t="shared" si="239"/>
        <v>0</v>
      </c>
      <c r="FF33" s="28">
        <f t="shared" si="239"/>
        <v>10000</v>
      </c>
      <c r="FG33" s="28">
        <f t="shared" si="239"/>
        <v>0</v>
      </c>
      <c r="FH33" s="28">
        <f t="shared" si="239"/>
        <v>6000</v>
      </c>
      <c r="FI33" s="28">
        <f t="shared" si="239"/>
        <v>0</v>
      </c>
      <c r="FJ33" s="28">
        <f t="shared" si="239"/>
        <v>0</v>
      </c>
      <c r="FK33" s="28">
        <f t="shared" si="239"/>
        <v>0</v>
      </c>
      <c r="FL33" s="28">
        <f t="shared" si="239"/>
        <v>22200</v>
      </c>
      <c r="FM33" s="28">
        <f t="shared" si="239"/>
        <v>5072</v>
      </c>
      <c r="FN33" s="28">
        <f t="shared" si="239"/>
        <v>25000</v>
      </c>
      <c r="FO33" s="28">
        <f t="shared" si="239"/>
        <v>20000</v>
      </c>
      <c r="FP33" s="28">
        <f t="shared" si="239"/>
        <v>0</v>
      </c>
      <c r="FQ33" s="28">
        <f t="shared" si="239"/>
        <v>0</v>
      </c>
      <c r="FR33" s="28">
        <f t="shared" si="239"/>
        <v>0</v>
      </c>
      <c r="FS33" s="28">
        <f t="shared" si="239"/>
        <v>0</v>
      </c>
      <c r="FT33" s="28">
        <f t="shared" si="239"/>
        <v>36000</v>
      </c>
      <c r="FU33" s="28">
        <f t="shared" si="239"/>
        <v>0</v>
      </c>
      <c r="FV33" s="28">
        <f t="shared" si="239"/>
        <v>0</v>
      </c>
      <c r="FW33" s="28">
        <f t="shared" si="239"/>
        <v>2568135.8000000003</v>
      </c>
      <c r="FX33" s="28">
        <f t="shared" si="239"/>
        <v>1383804</v>
      </c>
      <c r="FY33" s="28">
        <f t="shared" si="239"/>
        <v>390656.6</v>
      </c>
      <c r="FZ33" s="28">
        <f t="shared" si="239"/>
        <v>99035.6</v>
      </c>
      <c r="GA33" s="28">
        <f t="shared" si="239"/>
        <v>70405.3</v>
      </c>
      <c r="GB33" s="28">
        <f t="shared" si="239"/>
        <v>5960</v>
      </c>
      <c r="GC33" s="28">
        <f t="shared" si="239"/>
        <v>148419.4</v>
      </c>
      <c r="GD33" s="28">
        <f t="shared" si="239"/>
        <v>1716</v>
      </c>
      <c r="GE33" s="28">
        <f t="shared" si="239"/>
        <v>66928.5</v>
      </c>
      <c r="GF33" s="28">
        <f t="shared" si="239"/>
        <v>0</v>
      </c>
      <c r="GG33" s="28">
        <f t="shared" si="239"/>
        <v>4949</v>
      </c>
      <c r="GH33" s="28">
        <f t="shared" si="239"/>
        <v>0</v>
      </c>
      <c r="GI33" s="28">
        <f t="shared" si="239"/>
        <v>0</v>
      </c>
      <c r="GJ33" s="28">
        <f t="shared" si="239"/>
        <v>42048</v>
      </c>
      <c r="GK33" s="28">
        <f t="shared" si="239"/>
        <v>0</v>
      </c>
      <c r="GL33" s="28">
        <f t="shared" si="239"/>
        <v>2000</v>
      </c>
      <c r="GM33" s="28">
        <f t="shared" si="239"/>
        <v>70000</v>
      </c>
      <c r="GN33" s="28">
        <f t="shared" si="239"/>
        <v>0</v>
      </c>
      <c r="GO33" s="28">
        <f t="shared" si="239"/>
        <v>500</v>
      </c>
      <c r="GP33" s="28">
        <f t="shared" si="239"/>
        <v>21000</v>
      </c>
      <c r="GQ33" s="28">
        <f t="shared" ref="GQ33:HN33" si="240">GQ34+GQ35</f>
        <v>7200</v>
      </c>
      <c r="GR33" s="28">
        <f t="shared" si="240"/>
        <v>20000</v>
      </c>
      <c r="GS33" s="28">
        <f t="shared" si="240"/>
        <v>21906.400000000001</v>
      </c>
      <c r="GT33" s="28">
        <f t="shared" si="240"/>
        <v>49875</v>
      </c>
      <c r="GU33" s="118"/>
      <c r="GV33" s="28">
        <f t="shared" si="240"/>
        <v>37460</v>
      </c>
      <c r="GW33" s="28">
        <f t="shared" si="240"/>
        <v>0</v>
      </c>
      <c r="GX33" s="28">
        <f t="shared" si="240"/>
        <v>10000</v>
      </c>
      <c r="GY33" s="28">
        <f t="shared" si="240"/>
        <v>0</v>
      </c>
      <c r="GZ33" s="28">
        <f t="shared" si="240"/>
        <v>6000</v>
      </c>
      <c r="HA33" s="28">
        <f t="shared" si="240"/>
        <v>0</v>
      </c>
      <c r="HB33" s="28">
        <f t="shared" si="240"/>
        <v>0</v>
      </c>
      <c r="HC33" s="28">
        <f t="shared" si="240"/>
        <v>0</v>
      </c>
      <c r="HD33" s="28">
        <f t="shared" si="240"/>
        <v>22200</v>
      </c>
      <c r="HE33" s="28">
        <f t="shared" si="240"/>
        <v>5072</v>
      </c>
      <c r="HF33" s="28">
        <f t="shared" si="240"/>
        <v>25000</v>
      </c>
      <c r="HG33" s="28">
        <f t="shared" si="240"/>
        <v>20000</v>
      </c>
      <c r="HH33" s="28">
        <f t="shared" si="240"/>
        <v>0</v>
      </c>
      <c r="HI33" s="28">
        <f t="shared" si="240"/>
        <v>0</v>
      </c>
      <c r="HJ33" s="28">
        <f t="shared" si="240"/>
        <v>0</v>
      </c>
      <c r="HK33" s="28">
        <f t="shared" si="240"/>
        <v>0</v>
      </c>
      <c r="HL33" s="28">
        <f t="shared" si="240"/>
        <v>36000</v>
      </c>
      <c r="HM33" s="28">
        <f t="shared" si="240"/>
        <v>0</v>
      </c>
      <c r="HN33" s="28">
        <f t="shared" si="240"/>
        <v>0</v>
      </c>
    </row>
    <row r="34" spans="1:222" s="11" customFormat="1" ht="55.5" customHeight="1" x14ac:dyDescent="0.25">
      <c r="A34" s="190"/>
      <c r="B34" s="8">
        <v>11001</v>
      </c>
      <c r="C34" s="85" t="s">
        <v>90</v>
      </c>
      <c r="D34" s="80">
        <f t="shared" si="223"/>
        <v>2330885.9000000004</v>
      </c>
      <c r="E34" s="4">
        <v>1425295.3</v>
      </c>
      <c r="F34" s="4">
        <v>257654</v>
      </c>
      <c r="G34" s="4">
        <v>93161.3</v>
      </c>
      <c r="H34" s="4">
        <v>67520.3</v>
      </c>
      <c r="I34" s="4">
        <v>2963.2</v>
      </c>
      <c r="J34" s="4">
        <v>135909.20000000001</v>
      </c>
      <c r="K34" s="4">
        <v>1655</v>
      </c>
      <c r="L34" s="4">
        <v>71331.8</v>
      </c>
      <c r="M34" s="7"/>
      <c r="N34" s="4">
        <v>157</v>
      </c>
      <c r="O34" s="4"/>
      <c r="P34" s="4"/>
      <c r="Q34" s="4">
        <v>29562.5</v>
      </c>
      <c r="R34" s="7"/>
      <c r="S34" s="4">
        <v>1456.7</v>
      </c>
      <c r="T34" s="4">
        <v>43275.3</v>
      </c>
      <c r="U34" s="4"/>
      <c r="V34" s="4">
        <v>970.9</v>
      </c>
      <c r="W34" s="4">
        <v>14762.3</v>
      </c>
      <c r="X34" s="4">
        <v>3460</v>
      </c>
      <c r="Y34" s="4"/>
      <c r="Z34" s="4">
        <v>18781.599999999999</v>
      </c>
      <c r="AA34" s="4">
        <v>54513.7</v>
      </c>
      <c r="AB34" s="4">
        <v>30211.4</v>
      </c>
      <c r="AC34" s="4">
        <v>2700</v>
      </c>
      <c r="AD34" s="4">
        <v>5325.2</v>
      </c>
      <c r="AE34" s="4"/>
      <c r="AF34" s="4">
        <v>6000</v>
      </c>
      <c r="AG34" s="4"/>
      <c r="AH34" s="4"/>
      <c r="AI34" s="7"/>
      <c r="AJ34" s="4">
        <v>18172.900000000001</v>
      </c>
      <c r="AK34" s="7">
        <v>12179.7</v>
      </c>
      <c r="AL34" s="4">
        <v>4014.1</v>
      </c>
      <c r="AM34" s="7">
        <v>3085.6</v>
      </c>
      <c r="AN34" s="4">
        <v>26766.9</v>
      </c>
      <c r="AO34" s="4"/>
      <c r="AP34" s="4"/>
      <c r="AQ34" s="4"/>
      <c r="AR34" s="4"/>
      <c r="AS34" s="10"/>
      <c r="AT34" s="10"/>
      <c r="AU34" s="10"/>
      <c r="AV34" s="28">
        <f t="shared" ref="AV34" si="241">SUM(AW34:CL34)</f>
        <v>2342557.4</v>
      </c>
      <c r="AW34" s="4">
        <v>1313887.8999999999</v>
      </c>
      <c r="AX34" s="4">
        <v>282709.40000000002</v>
      </c>
      <c r="AY34" s="4">
        <v>92687.1</v>
      </c>
      <c r="AZ34" s="4">
        <v>64932.9</v>
      </c>
      <c r="BA34" s="4">
        <v>5960</v>
      </c>
      <c r="BB34" s="4">
        <v>148419.4</v>
      </c>
      <c r="BC34" s="4">
        <v>1755</v>
      </c>
      <c r="BD34" s="4">
        <v>73609.8</v>
      </c>
      <c r="BE34" s="7"/>
      <c r="BF34" s="4">
        <v>4949</v>
      </c>
      <c r="BG34" s="4"/>
      <c r="BH34" s="4"/>
      <c r="BI34" s="4">
        <v>42048</v>
      </c>
      <c r="BJ34" s="7"/>
      <c r="BK34" s="4">
        <v>2000</v>
      </c>
      <c r="BL34" s="4">
        <v>67344</v>
      </c>
      <c r="BM34" s="4"/>
      <c r="BN34" s="4">
        <v>500</v>
      </c>
      <c r="BO34" s="4">
        <v>21000</v>
      </c>
      <c r="BP34" s="4">
        <v>7200</v>
      </c>
      <c r="BQ34" s="4">
        <v>19000</v>
      </c>
      <c r="BR34" s="4">
        <v>21162</v>
      </c>
      <c r="BS34" s="4">
        <v>73958</v>
      </c>
      <c r="BT34" s="4">
        <v>35299</v>
      </c>
      <c r="BU34" s="4"/>
      <c r="BV34" s="4">
        <v>3896.9</v>
      </c>
      <c r="BW34" s="4"/>
      <c r="BX34" s="4">
        <v>6000</v>
      </c>
      <c r="BY34" s="4"/>
      <c r="BZ34" s="4"/>
      <c r="CA34" s="7"/>
      <c r="CB34" s="4">
        <v>22200</v>
      </c>
      <c r="CC34" s="4">
        <v>5039</v>
      </c>
      <c r="CD34" s="7">
        <v>25000</v>
      </c>
      <c r="CE34" s="4">
        <v>2000</v>
      </c>
      <c r="CF34" s="4"/>
      <c r="CG34" s="4"/>
      <c r="CH34" s="4"/>
      <c r="CI34" s="4"/>
      <c r="CJ34" s="4"/>
      <c r="CK34" s="4"/>
      <c r="CL34" s="4"/>
      <c r="CM34" s="28">
        <f t="shared" ref="CM34" si="242">SUM(CN34:ED34)</f>
        <v>2454036.2000000002</v>
      </c>
      <c r="CN34" s="4">
        <v>1334208.6000000001</v>
      </c>
      <c r="CO34" s="4">
        <v>376699.3</v>
      </c>
      <c r="CP34" s="4">
        <v>94565.8</v>
      </c>
      <c r="CQ34" s="4">
        <v>72114.3</v>
      </c>
      <c r="CR34" s="4">
        <v>5960</v>
      </c>
      <c r="CS34" s="4">
        <v>148419.4</v>
      </c>
      <c r="CT34" s="4">
        <v>1716</v>
      </c>
      <c r="CU34" s="4">
        <v>68128.5</v>
      </c>
      <c r="CV34" s="7"/>
      <c r="CW34" s="4">
        <v>4949</v>
      </c>
      <c r="CX34" s="4"/>
      <c r="CY34" s="4"/>
      <c r="CZ34" s="4">
        <v>42048</v>
      </c>
      <c r="DA34" s="7"/>
      <c r="DB34" s="4">
        <v>2000</v>
      </c>
      <c r="DC34" s="4">
        <v>67344</v>
      </c>
      <c r="DD34" s="4"/>
      <c r="DE34" s="4">
        <v>500</v>
      </c>
      <c r="DF34" s="4">
        <v>27000</v>
      </c>
      <c r="DG34" s="4">
        <v>7200</v>
      </c>
      <c r="DH34" s="4">
        <v>20000</v>
      </c>
      <c r="DI34" s="4">
        <v>21906.400000000001</v>
      </c>
      <c r="DJ34" s="4">
        <v>53958</v>
      </c>
      <c r="DK34" s="7"/>
      <c r="DL34" s="4">
        <v>37460</v>
      </c>
      <c r="DM34" s="4"/>
      <c r="DN34" s="4">
        <v>7586.9</v>
      </c>
      <c r="DO34" s="4"/>
      <c r="DP34" s="4">
        <v>6000</v>
      </c>
      <c r="DQ34" s="4"/>
      <c r="DR34" s="4"/>
      <c r="DS34" s="7"/>
      <c r="DT34" s="4">
        <v>22200</v>
      </c>
      <c r="DU34" s="4">
        <v>5072</v>
      </c>
      <c r="DV34" s="7">
        <v>25000</v>
      </c>
      <c r="DW34" s="4">
        <v>2000</v>
      </c>
      <c r="DX34" s="4"/>
      <c r="DY34" s="4"/>
      <c r="DZ34" s="4"/>
      <c r="EA34" s="4"/>
      <c r="EB34" s="4"/>
      <c r="EC34" s="4"/>
      <c r="ED34" s="4"/>
      <c r="EE34" s="28">
        <f t="shared" ref="EE34" si="243">SUM(EF34:FV34)</f>
        <v>2500770.1</v>
      </c>
      <c r="EF34" s="4">
        <v>1361064.5</v>
      </c>
      <c r="EG34" s="4">
        <v>384266.1</v>
      </c>
      <c r="EH34" s="4">
        <v>96799.9</v>
      </c>
      <c r="EI34" s="4">
        <v>70405.3</v>
      </c>
      <c r="EJ34" s="4">
        <v>5960</v>
      </c>
      <c r="EK34" s="4">
        <v>148419.4</v>
      </c>
      <c r="EL34" s="4">
        <v>1716</v>
      </c>
      <c r="EM34" s="4">
        <v>66928.5</v>
      </c>
      <c r="EN34" s="7"/>
      <c r="EO34" s="4">
        <v>4949</v>
      </c>
      <c r="EP34" s="4"/>
      <c r="EQ34" s="4"/>
      <c r="ER34" s="4">
        <v>42048</v>
      </c>
      <c r="ES34" s="7"/>
      <c r="ET34" s="4">
        <v>2000</v>
      </c>
      <c r="EU34" s="4">
        <v>70000</v>
      </c>
      <c r="EV34" s="4"/>
      <c r="EW34" s="4">
        <v>500</v>
      </c>
      <c r="EX34" s="4">
        <v>21000</v>
      </c>
      <c r="EY34" s="4">
        <v>7200</v>
      </c>
      <c r="EZ34" s="4">
        <v>20000</v>
      </c>
      <c r="FA34" s="4">
        <v>21906.400000000001</v>
      </c>
      <c r="FB34" s="4">
        <v>49875</v>
      </c>
      <c r="FC34" s="7"/>
      <c r="FD34" s="4">
        <v>37460</v>
      </c>
      <c r="FE34" s="4"/>
      <c r="FF34" s="4">
        <v>10000</v>
      </c>
      <c r="FG34" s="4"/>
      <c r="FH34" s="4">
        <v>6000</v>
      </c>
      <c r="FI34" s="4"/>
      <c r="FJ34" s="4"/>
      <c r="FK34" s="7"/>
      <c r="FL34" s="4">
        <v>22200</v>
      </c>
      <c r="FM34" s="4">
        <v>5072</v>
      </c>
      <c r="FN34" s="7">
        <v>25000</v>
      </c>
      <c r="FO34" s="4">
        <v>20000</v>
      </c>
      <c r="FP34" s="4"/>
      <c r="FQ34" s="4"/>
      <c r="FR34" s="4"/>
      <c r="FS34" s="4"/>
      <c r="FT34" s="4"/>
      <c r="FU34" s="4"/>
      <c r="FV34" s="4"/>
      <c r="FW34" s="28">
        <f t="shared" ref="FW34" si="244">SUM(FX34:HN34)</f>
        <v>2532135.8000000003</v>
      </c>
      <c r="FX34" s="4">
        <v>1383804</v>
      </c>
      <c r="FY34" s="4">
        <v>390656.6</v>
      </c>
      <c r="FZ34" s="4">
        <v>99035.6</v>
      </c>
      <c r="GA34" s="4">
        <v>70405.3</v>
      </c>
      <c r="GB34" s="4">
        <v>5960</v>
      </c>
      <c r="GC34" s="4">
        <v>148419.4</v>
      </c>
      <c r="GD34" s="4">
        <v>1716</v>
      </c>
      <c r="GE34" s="4">
        <v>66928.5</v>
      </c>
      <c r="GF34" s="7"/>
      <c r="GG34" s="4">
        <v>4949</v>
      </c>
      <c r="GH34" s="4"/>
      <c r="GI34" s="4"/>
      <c r="GJ34" s="4">
        <v>42048</v>
      </c>
      <c r="GK34" s="7"/>
      <c r="GL34" s="4">
        <v>2000</v>
      </c>
      <c r="GM34" s="4">
        <v>70000</v>
      </c>
      <c r="GN34" s="4"/>
      <c r="GO34" s="4">
        <v>500</v>
      </c>
      <c r="GP34" s="4">
        <v>21000</v>
      </c>
      <c r="GQ34" s="4">
        <v>7200</v>
      </c>
      <c r="GR34" s="4">
        <v>20000</v>
      </c>
      <c r="GS34" s="4">
        <v>21906.400000000001</v>
      </c>
      <c r="GT34" s="4">
        <v>49875</v>
      </c>
      <c r="GU34" s="7"/>
      <c r="GV34" s="4">
        <v>37460</v>
      </c>
      <c r="GW34" s="4"/>
      <c r="GX34" s="4">
        <v>10000</v>
      </c>
      <c r="GY34" s="4"/>
      <c r="GZ34" s="4">
        <v>6000</v>
      </c>
      <c r="HA34" s="4"/>
      <c r="HB34" s="4"/>
      <c r="HC34" s="7"/>
      <c r="HD34" s="4">
        <v>22200</v>
      </c>
      <c r="HE34" s="4">
        <v>5072</v>
      </c>
      <c r="HF34" s="7">
        <v>25000</v>
      </c>
      <c r="HG34" s="4">
        <v>20000</v>
      </c>
      <c r="HH34" s="4"/>
      <c r="HI34" s="4"/>
      <c r="HJ34" s="4"/>
      <c r="HK34" s="4"/>
      <c r="HL34" s="4"/>
      <c r="HM34" s="4"/>
      <c r="HN34" s="4"/>
    </row>
    <row r="35" spans="1:222" s="11" customFormat="1" ht="54" customHeight="1" x14ac:dyDescent="0.25">
      <c r="A35" s="191"/>
      <c r="B35" s="5">
        <v>31001</v>
      </c>
      <c r="C35" s="86" t="s">
        <v>91</v>
      </c>
      <c r="D35" s="80">
        <f>SUM(E35:AU35)</f>
        <v>22158.6</v>
      </c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  <c r="P35" s="4"/>
      <c r="Q35" s="4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7"/>
      <c r="AJ35" s="4"/>
      <c r="AK35" s="7"/>
      <c r="AL35" s="4"/>
      <c r="AM35" s="7"/>
      <c r="AN35" s="4"/>
      <c r="AO35" s="4"/>
      <c r="AP35" s="4"/>
      <c r="AQ35" s="4"/>
      <c r="AR35" s="4"/>
      <c r="AS35" s="10">
        <v>22158.6</v>
      </c>
      <c r="AT35" s="10"/>
      <c r="AU35" s="10"/>
      <c r="AV35" s="28">
        <f t="shared" ref="AV35" si="245">SUM(AW35:CL35)</f>
        <v>0</v>
      </c>
      <c r="AW35" s="4"/>
      <c r="AX35" s="4"/>
      <c r="AY35" s="4"/>
      <c r="AZ35" s="4"/>
      <c r="BA35" s="4"/>
      <c r="BB35" s="4"/>
      <c r="BC35" s="4"/>
      <c r="BD35" s="4"/>
      <c r="BE35" s="7"/>
      <c r="BF35" s="4"/>
      <c r="BG35" s="4"/>
      <c r="BH35" s="4"/>
      <c r="BI35" s="4"/>
      <c r="BJ35" s="7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7"/>
      <c r="CB35" s="4"/>
      <c r="CC35" s="4"/>
      <c r="CD35" s="7"/>
      <c r="CE35" s="4"/>
      <c r="CF35" s="4"/>
      <c r="CG35" s="4"/>
      <c r="CH35" s="4"/>
      <c r="CI35" s="4"/>
      <c r="CJ35" s="4"/>
      <c r="CK35" s="4"/>
      <c r="CL35" s="4"/>
      <c r="CM35" s="28">
        <f t="shared" ref="CM35" si="246">SUM(CN35:ED35)</f>
        <v>36500</v>
      </c>
      <c r="CN35" s="4"/>
      <c r="CO35" s="4"/>
      <c r="CP35" s="4"/>
      <c r="CQ35" s="4"/>
      <c r="CR35" s="4"/>
      <c r="CS35" s="4"/>
      <c r="CT35" s="4"/>
      <c r="CU35" s="4"/>
      <c r="CV35" s="7"/>
      <c r="CW35" s="4"/>
      <c r="CX35" s="4"/>
      <c r="CY35" s="4"/>
      <c r="CZ35" s="4"/>
      <c r="DA35" s="7"/>
      <c r="DB35" s="4"/>
      <c r="DC35" s="4"/>
      <c r="DD35" s="4"/>
      <c r="DE35" s="4"/>
      <c r="DF35" s="4"/>
      <c r="DG35" s="4"/>
      <c r="DH35" s="4"/>
      <c r="DI35" s="4"/>
      <c r="DJ35" s="4"/>
      <c r="DK35" s="7"/>
      <c r="DL35" s="4"/>
      <c r="DM35" s="4"/>
      <c r="DN35" s="4"/>
      <c r="DO35" s="4"/>
      <c r="DP35" s="4"/>
      <c r="DQ35" s="4"/>
      <c r="DR35" s="4"/>
      <c r="DS35" s="7"/>
      <c r="DT35" s="4"/>
      <c r="DU35" s="4"/>
      <c r="DV35" s="7"/>
      <c r="DW35" s="4"/>
      <c r="DX35" s="4"/>
      <c r="DY35" s="4"/>
      <c r="DZ35" s="4"/>
      <c r="EA35" s="4"/>
      <c r="EB35" s="4">
        <v>36500</v>
      </c>
      <c r="EC35" s="4"/>
      <c r="ED35" s="4"/>
      <c r="EE35" s="28">
        <f t="shared" ref="EE35" si="247">SUM(EF35:FV35)</f>
        <v>36000</v>
      </c>
      <c r="EF35" s="4"/>
      <c r="EG35" s="4"/>
      <c r="EH35" s="4"/>
      <c r="EI35" s="4"/>
      <c r="EJ35" s="4"/>
      <c r="EK35" s="4"/>
      <c r="EL35" s="4"/>
      <c r="EM35" s="4"/>
      <c r="EN35" s="7"/>
      <c r="EO35" s="4"/>
      <c r="EP35" s="4"/>
      <c r="EQ35" s="4"/>
      <c r="ER35" s="4"/>
      <c r="ES35" s="7"/>
      <c r="ET35" s="4"/>
      <c r="EU35" s="4"/>
      <c r="EV35" s="4"/>
      <c r="EW35" s="4"/>
      <c r="EX35" s="4"/>
      <c r="EY35" s="4"/>
      <c r="EZ35" s="4"/>
      <c r="FA35" s="4"/>
      <c r="FB35" s="4"/>
      <c r="FC35" s="7"/>
      <c r="FD35" s="4"/>
      <c r="FE35" s="4"/>
      <c r="FF35" s="4"/>
      <c r="FG35" s="4"/>
      <c r="FH35" s="4"/>
      <c r="FI35" s="4"/>
      <c r="FJ35" s="4"/>
      <c r="FK35" s="7"/>
      <c r="FL35" s="4"/>
      <c r="FM35" s="4"/>
      <c r="FN35" s="7"/>
      <c r="FO35" s="4"/>
      <c r="FP35" s="4"/>
      <c r="FQ35" s="4"/>
      <c r="FR35" s="4"/>
      <c r="FS35" s="4"/>
      <c r="FT35" s="4">
        <v>36000</v>
      </c>
      <c r="FU35" s="4"/>
      <c r="FV35" s="4"/>
      <c r="FW35" s="28">
        <f t="shared" ref="FW35" si="248">SUM(FX35:HN35)</f>
        <v>36000</v>
      </c>
      <c r="FX35" s="4"/>
      <c r="FY35" s="4"/>
      <c r="FZ35" s="4"/>
      <c r="GA35" s="4"/>
      <c r="GB35" s="4"/>
      <c r="GC35" s="4"/>
      <c r="GD35" s="4"/>
      <c r="GE35" s="4"/>
      <c r="GF35" s="7"/>
      <c r="GG35" s="4"/>
      <c r="GH35" s="4"/>
      <c r="GI35" s="4"/>
      <c r="GJ35" s="4"/>
      <c r="GK35" s="7"/>
      <c r="GL35" s="4"/>
      <c r="GM35" s="4"/>
      <c r="GN35" s="4"/>
      <c r="GO35" s="4"/>
      <c r="GP35" s="4"/>
      <c r="GQ35" s="4"/>
      <c r="GR35" s="4"/>
      <c r="GS35" s="4"/>
      <c r="GT35" s="4"/>
      <c r="GU35" s="7"/>
      <c r="GV35" s="4"/>
      <c r="GW35" s="4"/>
      <c r="GX35" s="4"/>
      <c r="GY35" s="4"/>
      <c r="GZ35" s="4"/>
      <c r="HA35" s="4"/>
      <c r="HB35" s="4"/>
      <c r="HC35" s="7"/>
      <c r="HD35" s="4"/>
      <c r="HE35" s="4"/>
      <c r="HF35" s="7"/>
      <c r="HG35" s="4"/>
      <c r="HH35" s="4"/>
      <c r="HI35" s="4"/>
      <c r="HJ35" s="4"/>
      <c r="HK35" s="4"/>
      <c r="HL35" s="4">
        <v>36000</v>
      </c>
      <c r="HM35" s="4"/>
      <c r="HN35" s="4"/>
    </row>
    <row r="36" spans="1:222" s="11" customFormat="1" ht="54" customHeight="1" x14ac:dyDescent="0.25">
      <c r="A36" s="189">
        <v>1147</v>
      </c>
      <c r="B36" s="29"/>
      <c r="C36" s="31" t="s">
        <v>124</v>
      </c>
      <c r="D36" s="80">
        <f>D37</f>
        <v>596130</v>
      </c>
      <c r="E36" s="28">
        <f>E37</f>
        <v>0</v>
      </c>
      <c r="F36" s="28">
        <f t="shared" ref="F36:BR36" si="249">F37</f>
        <v>0</v>
      </c>
      <c r="G36" s="28">
        <f t="shared" si="249"/>
        <v>0</v>
      </c>
      <c r="H36" s="28">
        <f t="shared" si="249"/>
        <v>0</v>
      </c>
      <c r="I36" s="28">
        <f t="shared" si="249"/>
        <v>0</v>
      </c>
      <c r="J36" s="28">
        <f t="shared" si="249"/>
        <v>0</v>
      </c>
      <c r="K36" s="28">
        <f t="shared" si="249"/>
        <v>0</v>
      </c>
      <c r="L36" s="28">
        <f t="shared" si="249"/>
        <v>0</v>
      </c>
      <c r="M36" s="28">
        <f t="shared" si="249"/>
        <v>0</v>
      </c>
      <c r="N36" s="28">
        <f t="shared" si="249"/>
        <v>0</v>
      </c>
      <c r="O36" s="28">
        <f t="shared" si="249"/>
        <v>0</v>
      </c>
      <c r="P36" s="28">
        <f t="shared" si="249"/>
        <v>0</v>
      </c>
      <c r="Q36" s="28">
        <f t="shared" si="249"/>
        <v>0</v>
      </c>
      <c r="R36" s="28">
        <f t="shared" si="249"/>
        <v>0</v>
      </c>
      <c r="S36" s="28">
        <f t="shared" si="249"/>
        <v>0</v>
      </c>
      <c r="T36" s="28">
        <f t="shared" si="249"/>
        <v>0</v>
      </c>
      <c r="U36" s="28">
        <f t="shared" si="249"/>
        <v>0</v>
      </c>
      <c r="V36" s="28">
        <f t="shared" si="249"/>
        <v>0</v>
      </c>
      <c r="W36" s="28">
        <f t="shared" si="249"/>
        <v>0</v>
      </c>
      <c r="X36" s="28">
        <f t="shared" si="249"/>
        <v>0</v>
      </c>
      <c r="Y36" s="28">
        <f t="shared" si="249"/>
        <v>0</v>
      </c>
      <c r="Z36" s="28">
        <f t="shared" si="249"/>
        <v>0</v>
      </c>
      <c r="AA36" s="28">
        <f t="shared" si="249"/>
        <v>0</v>
      </c>
      <c r="AB36" s="28">
        <f t="shared" si="249"/>
        <v>0</v>
      </c>
      <c r="AC36" s="28">
        <f t="shared" si="249"/>
        <v>0</v>
      </c>
      <c r="AD36" s="28">
        <f t="shared" si="249"/>
        <v>0</v>
      </c>
      <c r="AE36" s="28">
        <f t="shared" si="249"/>
        <v>0</v>
      </c>
      <c r="AF36" s="28">
        <f t="shared" si="249"/>
        <v>0</v>
      </c>
      <c r="AG36" s="28">
        <f t="shared" si="249"/>
        <v>596130</v>
      </c>
      <c r="AH36" s="28">
        <f t="shared" si="249"/>
        <v>0</v>
      </c>
      <c r="AI36" s="28">
        <f t="shared" si="249"/>
        <v>0</v>
      </c>
      <c r="AJ36" s="28">
        <f t="shared" si="249"/>
        <v>0</v>
      </c>
      <c r="AK36" s="118"/>
      <c r="AL36" s="28">
        <f t="shared" si="249"/>
        <v>0</v>
      </c>
      <c r="AM36" s="28">
        <f t="shared" si="249"/>
        <v>0</v>
      </c>
      <c r="AN36" s="28">
        <f t="shared" si="249"/>
        <v>0</v>
      </c>
      <c r="AO36" s="28">
        <f t="shared" si="249"/>
        <v>0</v>
      </c>
      <c r="AP36" s="28">
        <f t="shared" si="249"/>
        <v>0</v>
      </c>
      <c r="AQ36" s="28">
        <f t="shared" si="249"/>
        <v>0</v>
      </c>
      <c r="AR36" s="28">
        <f t="shared" si="249"/>
        <v>0</v>
      </c>
      <c r="AS36" s="28">
        <f t="shared" si="249"/>
        <v>0</v>
      </c>
      <c r="AT36" s="28">
        <f t="shared" si="249"/>
        <v>0</v>
      </c>
      <c r="AU36" s="28">
        <f t="shared" si="249"/>
        <v>0</v>
      </c>
      <c r="AV36" s="28">
        <f t="shared" si="249"/>
        <v>590176.5</v>
      </c>
      <c r="AW36" s="28">
        <f t="shared" si="249"/>
        <v>0</v>
      </c>
      <c r="AX36" s="28">
        <f t="shared" si="249"/>
        <v>0</v>
      </c>
      <c r="AY36" s="28">
        <f t="shared" si="249"/>
        <v>0</v>
      </c>
      <c r="AZ36" s="28">
        <f t="shared" si="249"/>
        <v>0</v>
      </c>
      <c r="BA36" s="28">
        <f t="shared" si="249"/>
        <v>0</v>
      </c>
      <c r="BB36" s="28">
        <f t="shared" si="249"/>
        <v>0</v>
      </c>
      <c r="BC36" s="28">
        <f t="shared" si="249"/>
        <v>0</v>
      </c>
      <c r="BD36" s="28">
        <f t="shared" si="249"/>
        <v>0</v>
      </c>
      <c r="BE36" s="28">
        <f t="shared" si="249"/>
        <v>0</v>
      </c>
      <c r="BF36" s="28">
        <f t="shared" si="249"/>
        <v>0</v>
      </c>
      <c r="BG36" s="28">
        <f t="shared" si="249"/>
        <v>0</v>
      </c>
      <c r="BH36" s="28">
        <f t="shared" si="249"/>
        <v>0</v>
      </c>
      <c r="BI36" s="28">
        <f t="shared" si="249"/>
        <v>0</v>
      </c>
      <c r="BJ36" s="28">
        <f t="shared" si="249"/>
        <v>0</v>
      </c>
      <c r="BK36" s="28">
        <f t="shared" si="249"/>
        <v>0</v>
      </c>
      <c r="BL36" s="28">
        <f t="shared" si="249"/>
        <v>0</v>
      </c>
      <c r="BM36" s="28">
        <f t="shared" si="249"/>
        <v>0</v>
      </c>
      <c r="BN36" s="28">
        <f t="shared" si="249"/>
        <v>0</v>
      </c>
      <c r="BO36" s="28">
        <f t="shared" si="249"/>
        <v>0</v>
      </c>
      <c r="BP36" s="28">
        <f t="shared" si="249"/>
        <v>0</v>
      </c>
      <c r="BQ36" s="28">
        <f t="shared" si="249"/>
        <v>0</v>
      </c>
      <c r="BR36" s="28">
        <f t="shared" si="249"/>
        <v>0</v>
      </c>
      <c r="BS36" s="28">
        <f t="shared" ref="BS36:EE36" si="250">BS37</f>
        <v>0</v>
      </c>
      <c r="BT36" s="28">
        <f t="shared" si="250"/>
        <v>0</v>
      </c>
      <c r="BU36" s="28">
        <f t="shared" si="250"/>
        <v>0</v>
      </c>
      <c r="BV36" s="28">
        <f t="shared" si="250"/>
        <v>0</v>
      </c>
      <c r="BW36" s="28">
        <f t="shared" si="250"/>
        <v>0</v>
      </c>
      <c r="BX36" s="28">
        <f t="shared" si="250"/>
        <v>0</v>
      </c>
      <c r="BY36" s="28">
        <f t="shared" si="250"/>
        <v>590176.5</v>
      </c>
      <c r="BZ36" s="28">
        <f t="shared" si="250"/>
        <v>0</v>
      </c>
      <c r="CA36" s="28">
        <f t="shared" si="250"/>
        <v>0</v>
      </c>
      <c r="CB36" s="28">
        <f t="shared" si="250"/>
        <v>0</v>
      </c>
      <c r="CC36" s="28">
        <f t="shared" si="250"/>
        <v>0</v>
      </c>
      <c r="CD36" s="28">
        <f t="shared" si="250"/>
        <v>0</v>
      </c>
      <c r="CE36" s="28">
        <f t="shared" si="250"/>
        <v>0</v>
      </c>
      <c r="CF36" s="28">
        <f t="shared" si="250"/>
        <v>0</v>
      </c>
      <c r="CG36" s="28">
        <f t="shared" si="250"/>
        <v>0</v>
      </c>
      <c r="CH36" s="28">
        <f t="shared" si="250"/>
        <v>0</v>
      </c>
      <c r="CI36" s="28">
        <f t="shared" si="250"/>
        <v>0</v>
      </c>
      <c r="CJ36" s="28">
        <f t="shared" si="250"/>
        <v>0</v>
      </c>
      <c r="CK36" s="28">
        <f t="shared" si="250"/>
        <v>0</v>
      </c>
      <c r="CL36" s="28">
        <f t="shared" si="250"/>
        <v>0</v>
      </c>
      <c r="CM36" s="28">
        <f t="shared" si="250"/>
        <v>659893.30000000005</v>
      </c>
      <c r="CN36" s="28">
        <f t="shared" si="250"/>
        <v>0</v>
      </c>
      <c r="CO36" s="28">
        <f t="shared" si="250"/>
        <v>0</v>
      </c>
      <c r="CP36" s="28">
        <f t="shared" si="250"/>
        <v>0</v>
      </c>
      <c r="CQ36" s="28">
        <f t="shared" si="250"/>
        <v>0</v>
      </c>
      <c r="CR36" s="28">
        <f t="shared" si="250"/>
        <v>0</v>
      </c>
      <c r="CS36" s="28">
        <f t="shared" si="250"/>
        <v>0</v>
      </c>
      <c r="CT36" s="28">
        <f t="shared" si="250"/>
        <v>0</v>
      </c>
      <c r="CU36" s="28">
        <f t="shared" si="250"/>
        <v>0</v>
      </c>
      <c r="CV36" s="28">
        <f t="shared" si="250"/>
        <v>0</v>
      </c>
      <c r="CW36" s="28">
        <f t="shared" si="250"/>
        <v>0</v>
      </c>
      <c r="CX36" s="28">
        <f t="shared" si="250"/>
        <v>0</v>
      </c>
      <c r="CY36" s="28">
        <f t="shared" si="250"/>
        <v>0</v>
      </c>
      <c r="CZ36" s="28">
        <f t="shared" si="250"/>
        <v>0</v>
      </c>
      <c r="DA36" s="28">
        <f t="shared" si="250"/>
        <v>0</v>
      </c>
      <c r="DB36" s="28">
        <f t="shared" si="250"/>
        <v>0</v>
      </c>
      <c r="DC36" s="28">
        <f t="shared" si="250"/>
        <v>0</v>
      </c>
      <c r="DD36" s="28">
        <f t="shared" si="250"/>
        <v>0</v>
      </c>
      <c r="DE36" s="28">
        <f t="shared" si="250"/>
        <v>0</v>
      </c>
      <c r="DF36" s="28">
        <f t="shared" si="250"/>
        <v>0</v>
      </c>
      <c r="DG36" s="28">
        <f t="shared" si="250"/>
        <v>0</v>
      </c>
      <c r="DH36" s="28">
        <f t="shared" si="250"/>
        <v>0</v>
      </c>
      <c r="DI36" s="28">
        <f t="shared" si="250"/>
        <v>0</v>
      </c>
      <c r="DJ36" s="28">
        <f t="shared" si="250"/>
        <v>0</v>
      </c>
      <c r="DK36" s="118"/>
      <c r="DL36" s="28">
        <f t="shared" si="250"/>
        <v>0</v>
      </c>
      <c r="DM36" s="28">
        <f t="shared" si="250"/>
        <v>0</v>
      </c>
      <c r="DN36" s="28">
        <f t="shared" si="250"/>
        <v>0</v>
      </c>
      <c r="DO36" s="28">
        <f t="shared" si="250"/>
        <v>0</v>
      </c>
      <c r="DP36" s="28">
        <f t="shared" si="250"/>
        <v>0</v>
      </c>
      <c r="DQ36" s="28">
        <f t="shared" si="250"/>
        <v>659893.30000000005</v>
      </c>
      <c r="DR36" s="28">
        <f t="shared" si="250"/>
        <v>0</v>
      </c>
      <c r="DS36" s="28">
        <f t="shared" si="250"/>
        <v>0</v>
      </c>
      <c r="DT36" s="28">
        <f t="shared" si="250"/>
        <v>0</v>
      </c>
      <c r="DU36" s="28">
        <f t="shared" si="250"/>
        <v>0</v>
      </c>
      <c r="DV36" s="28">
        <f t="shared" si="250"/>
        <v>0</v>
      </c>
      <c r="DW36" s="28">
        <f t="shared" si="250"/>
        <v>0</v>
      </c>
      <c r="DX36" s="28">
        <f t="shared" si="250"/>
        <v>0</v>
      </c>
      <c r="DY36" s="28">
        <f t="shared" si="250"/>
        <v>0</v>
      </c>
      <c r="DZ36" s="28">
        <f t="shared" si="250"/>
        <v>0</v>
      </c>
      <c r="EA36" s="28">
        <f t="shared" si="250"/>
        <v>0</v>
      </c>
      <c r="EB36" s="28">
        <f t="shared" si="250"/>
        <v>0</v>
      </c>
      <c r="EC36" s="28">
        <f t="shared" si="250"/>
        <v>0</v>
      </c>
      <c r="ED36" s="28">
        <f t="shared" si="250"/>
        <v>0</v>
      </c>
      <c r="EE36" s="28">
        <f t="shared" si="250"/>
        <v>761318</v>
      </c>
      <c r="EF36" s="28">
        <f t="shared" ref="EF36:GR36" si="251">EF37</f>
        <v>0</v>
      </c>
      <c r="EG36" s="28">
        <f t="shared" si="251"/>
        <v>0</v>
      </c>
      <c r="EH36" s="28">
        <f t="shared" si="251"/>
        <v>0</v>
      </c>
      <c r="EI36" s="28">
        <f t="shared" si="251"/>
        <v>0</v>
      </c>
      <c r="EJ36" s="28">
        <f t="shared" si="251"/>
        <v>0</v>
      </c>
      <c r="EK36" s="28">
        <f t="shared" si="251"/>
        <v>0</v>
      </c>
      <c r="EL36" s="28">
        <f t="shared" si="251"/>
        <v>0</v>
      </c>
      <c r="EM36" s="28">
        <f t="shared" si="251"/>
        <v>0</v>
      </c>
      <c r="EN36" s="28">
        <f t="shared" si="251"/>
        <v>0</v>
      </c>
      <c r="EO36" s="28">
        <f t="shared" si="251"/>
        <v>0</v>
      </c>
      <c r="EP36" s="28">
        <f t="shared" si="251"/>
        <v>0</v>
      </c>
      <c r="EQ36" s="28">
        <f t="shared" si="251"/>
        <v>0</v>
      </c>
      <c r="ER36" s="28">
        <f t="shared" si="251"/>
        <v>0</v>
      </c>
      <c r="ES36" s="28">
        <f t="shared" si="251"/>
        <v>0</v>
      </c>
      <c r="ET36" s="28">
        <f t="shared" si="251"/>
        <v>0</v>
      </c>
      <c r="EU36" s="28">
        <f t="shared" si="251"/>
        <v>0</v>
      </c>
      <c r="EV36" s="28">
        <f t="shared" si="251"/>
        <v>0</v>
      </c>
      <c r="EW36" s="28">
        <f t="shared" si="251"/>
        <v>0</v>
      </c>
      <c r="EX36" s="28">
        <f t="shared" si="251"/>
        <v>0</v>
      </c>
      <c r="EY36" s="28">
        <f t="shared" si="251"/>
        <v>0</v>
      </c>
      <c r="EZ36" s="28">
        <f t="shared" si="251"/>
        <v>0</v>
      </c>
      <c r="FA36" s="28">
        <f t="shared" si="251"/>
        <v>0</v>
      </c>
      <c r="FB36" s="28">
        <f t="shared" si="251"/>
        <v>0</v>
      </c>
      <c r="FC36" s="118"/>
      <c r="FD36" s="28">
        <f t="shared" si="251"/>
        <v>0</v>
      </c>
      <c r="FE36" s="28">
        <f t="shared" si="251"/>
        <v>0</v>
      </c>
      <c r="FF36" s="28">
        <f t="shared" si="251"/>
        <v>0</v>
      </c>
      <c r="FG36" s="28">
        <f t="shared" si="251"/>
        <v>0</v>
      </c>
      <c r="FH36" s="28">
        <f t="shared" si="251"/>
        <v>0</v>
      </c>
      <c r="FI36" s="28">
        <f t="shared" si="251"/>
        <v>761318</v>
      </c>
      <c r="FJ36" s="28">
        <f t="shared" si="251"/>
        <v>0</v>
      </c>
      <c r="FK36" s="28">
        <f t="shared" si="251"/>
        <v>0</v>
      </c>
      <c r="FL36" s="28">
        <f t="shared" si="251"/>
        <v>0</v>
      </c>
      <c r="FM36" s="28">
        <f t="shared" si="251"/>
        <v>0</v>
      </c>
      <c r="FN36" s="28">
        <f t="shared" si="251"/>
        <v>0</v>
      </c>
      <c r="FO36" s="28">
        <f t="shared" si="251"/>
        <v>0</v>
      </c>
      <c r="FP36" s="28">
        <f t="shared" si="251"/>
        <v>0</v>
      </c>
      <c r="FQ36" s="28">
        <f t="shared" si="251"/>
        <v>0</v>
      </c>
      <c r="FR36" s="28">
        <f t="shared" si="251"/>
        <v>0</v>
      </c>
      <c r="FS36" s="28">
        <f t="shared" si="251"/>
        <v>0</v>
      </c>
      <c r="FT36" s="28">
        <f t="shared" si="251"/>
        <v>0</v>
      </c>
      <c r="FU36" s="28">
        <f t="shared" si="251"/>
        <v>0</v>
      </c>
      <c r="FV36" s="28">
        <f t="shared" si="251"/>
        <v>0</v>
      </c>
      <c r="FW36" s="28">
        <f t="shared" si="251"/>
        <v>761318</v>
      </c>
      <c r="FX36" s="28">
        <f t="shared" si="251"/>
        <v>0</v>
      </c>
      <c r="FY36" s="28">
        <f t="shared" si="251"/>
        <v>0</v>
      </c>
      <c r="FZ36" s="28">
        <f t="shared" si="251"/>
        <v>0</v>
      </c>
      <c r="GA36" s="28">
        <f t="shared" si="251"/>
        <v>0</v>
      </c>
      <c r="GB36" s="28">
        <f t="shared" si="251"/>
        <v>0</v>
      </c>
      <c r="GC36" s="28">
        <f t="shared" si="251"/>
        <v>0</v>
      </c>
      <c r="GD36" s="28">
        <f t="shared" si="251"/>
        <v>0</v>
      </c>
      <c r="GE36" s="28">
        <f t="shared" si="251"/>
        <v>0</v>
      </c>
      <c r="GF36" s="28">
        <f t="shared" si="251"/>
        <v>0</v>
      </c>
      <c r="GG36" s="28">
        <f t="shared" si="251"/>
        <v>0</v>
      </c>
      <c r="GH36" s="28">
        <f t="shared" si="251"/>
        <v>0</v>
      </c>
      <c r="GI36" s="28">
        <f t="shared" si="251"/>
        <v>0</v>
      </c>
      <c r="GJ36" s="28">
        <f t="shared" si="251"/>
        <v>0</v>
      </c>
      <c r="GK36" s="28">
        <f t="shared" si="251"/>
        <v>0</v>
      </c>
      <c r="GL36" s="28">
        <f t="shared" si="251"/>
        <v>0</v>
      </c>
      <c r="GM36" s="28">
        <f t="shared" si="251"/>
        <v>0</v>
      </c>
      <c r="GN36" s="28">
        <f t="shared" si="251"/>
        <v>0</v>
      </c>
      <c r="GO36" s="28">
        <f t="shared" si="251"/>
        <v>0</v>
      </c>
      <c r="GP36" s="28">
        <f t="shared" si="251"/>
        <v>0</v>
      </c>
      <c r="GQ36" s="28">
        <f t="shared" si="251"/>
        <v>0</v>
      </c>
      <c r="GR36" s="28">
        <f t="shared" si="251"/>
        <v>0</v>
      </c>
      <c r="GS36" s="28">
        <f t="shared" ref="GS36:HN36" si="252">GS37</f>
        <v>0</v>
      </c>
      <c r="GT36" s="28">
        <f t="shared" si="252"/>
        <v>0</v>
      </c>
      <c r="GU36" s="118"/>
      <c r="GV36" s="28">
        <f t="shared" si="252"/>
        <v>0</v>
      </c>
      <c r="GW36" s="28">
        <f t="shared" si="252"/>
        <v>0</v>
      </c>
      <c r="GX36" s="28">
        <f t="shared" si="252"/>
        <v>0</v>
      </c>
      <c r="GY36" s="28">
        <f t="shared" si="252"/>
        <v>0</v>
      </c>
      <c r="GZ36" s="28">
        <f t="shared" si="252"/>
        <v>0</v>
      </c>
      <c r="HA36" s="28">
        <f t="shared" si="252"/>
        <v>761318</v>
      </c>
      <c r="HB36" s="28">
        <f t="shared" si="252"/>
        <v>0</v>
      </c>
      <c r="HC36" s="28">
        <f t="shared" si="252"/>
        <v>0</v>
      </c>
      <c r="HD36" s="28">
        <f t="shared" si="252"/>
        <v>0</v>
      </c>
      <c r="HE36" s="28">
        <f t="shared" si="252"/>
        <v>0</v>
      </c>
      <c r="HF36" s="28">
        <f t="shared" si="252"/>
        <v>0</v>
      </c>
      <c r="HG36" s="28">
        <f t="shared" si="252"/>
        <v>0</v>
      </c>
      <c r="HH36" s="28">
        <f t="shared" si="252"/>
        <v>0</v>
      </c>
      <c r="HI36" s="28">
        <f t="shared" si="252"/>
        <v>0</v>
      </c>
      <c r="HJ36" s="28">
        <f t="shared" si="252"/>
        <v>0</v>
      </c>
      <c r="HK36" s="28">
        <f t="shared" si="252"/>
        <v>0</v>
      </c>
      <c r="HL36" s="28">
        <f t="shared" si="252"/>
        <v>0</v>
      </c>
      <c r="HM36" s="28">
        <f t="shared" si="252"/>
        <v>0</v>
      </c>
      <c r="HN36" s="28">
        <f t="shared" si="252"/>
        <v>0</v>
      </c>
    </row>
    <row r="37" spans="1:222" s="11" customFormat="1" ht="66" customHeight="1" x14ac:dyDescent="0.25">
      <c r="A37" s="191"/>
      <c r="B37" s="8">
        <v>11001</v>
      </c>
      <c r="C37" s="90" t="s">
        <v>123</v>
      </c>
      <c r="D37" s="80">
        <f t="shared" ref="D37" si="253">SUM(E37:AU37)</f>
        <v>596130</v>
      </c>
      <c r="E37" s="4"/>
      <c r="F37" s="4"/>
      <c r="G37" s="4"/>
      <c r="H37" s="4"/>
      <c r="I37" s="4"/>
      <c r="J37" s="4"/>
      <c r="K37" s="4"/>
      <c r="L37" s="4"/>
      <c r="M37" s="7"/>
      <c r="N37" s="4"/>
      <c r="O37" s="4"/>
      <c r="P37" s="4"/>
      <c r="Q37" s="4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>
        <v>596130</v>
      </c>
      <c r="AH37" s="4"/>
      <c r="AI37" s="7"/>
      <c r="AJ37" s="4"/>
      <c r="AK37" s="7"/>
      <c r="AL37" s="4"/>
      <c r="AM37" s="7"/>
      <c r="AN37" s="4"/>
      <c r="AO37" s="4"/>
      <c r="AP37" s="4"/>
      <c r="AQ37" s="4"/>
      <c r="AR37" s="4"/>
      <c r="AS37" s="10"/>
      <c r="AT37" s="10"/>
      <c r="AU37" s="10"/>
      <c r="AV37" s="28">
        <f t="shared" ref="AV37" si="254">SUM(AW37:CL37)</f>
        <v>590176.5</v>
      </c>
      <c r="AW37" s="4"/>
      <c r="AX37" s="4"/>
      <c r="AY37" s="4"/>
      <c r="AZ37" s="4"/>
      <c r="BA37" s="4"/>
      <c r="BB37" s="4"/>
      <c r="BC37" s="4"/>
      <c r="BD37" s="4"/>
      <c r="BE37" s="7"/>
      <c r="BF37" s="4"/>
      <c r="BG37" s="4"/>
      <c r="BH37" s="4"/>
      <c r="BI37" s="4"/>
      <c r="BJ37" s="7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>
        <v>590176.5</v>
      </c>
      <c r="BZ37" s="4"/>
      <c r="CA37" s="7"/>
      <c r="CB37" s="4"/>
      <c r="CC37" s="4"/>
      <c r="CD37" s="7"/>
      <c r="CE37" s="4"/>
      <c r="CF37" s="4"/>
      <c r="CG37" s="4"/>
      <c r="CH37" s="4"/>
      <c r="CI37" s="4"/>
      <c r="CJ37" s="4"/>
      <c r="CK37" s="4"/>
      <c r="CL37" s="4"/>
      <c r="CM37" s="28">
        <f t="shared" ref="CM37" si="255">SUM(CN37:ED37)</f>
        <v>659893.30000000005</v>
      </c>
      <c r="CN37" s="4"/>
      <c r="CO37" s="4"/>
      <c r="CP37" s="4"/>
      <c r="CQ37" s="4"/>
      <c r="CR37" s="4"/>
      <c r="CS37" s="4"/>
      <c r="CT37" s="4"/>
      <c r="CU37" s="4"/>
      <c r="CV37" s="7"/>
      <c r="CW37" s="4"/>
      <c r="CX37" s="4"/>
      <c r="CY37" s="4"/>
      <c r="CZ37" s="4"/>
      <c r="DA37" s="7"/>
      <c r="DB37" s="4"/>
      <c r="DC37" s="4"/>
      <c r="DD37" s="4"/>
      <c r="DE37" s="4"/>
      <c r="DF37" s="4"/>
      <c r="DG37" s="4"/>
      <c r="DH37" s="4"/>
      <c r="DI37" s="4"/>
      <c r="DJ37" s="4"/>
      <c r="DK37" s="7"/>
      <c r="DL37" s="4"/>
      <c r="DM37" s="4"/>
      <c r="DN37" s="4"/>
      <c r="DO37" s="4"/>
      <c r="DP37" s="4"/>
      <c r="DQ37" s="4">
        <v>659893.30000000005</v>
      </c>
      <c r="DR37" s="4"/>
      <c r="DS37" s="7"/>
      <c r="DT37" s="4"/>
      <c r="DU37" s="4"/>
      <c r="DV37" s="7"/>
      <c r="DW37" s="4"/>
      <c r="DX37" s="4"/>
      <c r="DY37" s="4"/>
      <c r="DZ37" s="4"/>
      <c r="EA37" s="4"/>
      <c r="EB37" s="4"/>
      <c r="EC37" s="4"/>
      <c r="ED37" s="4"/>
      <c r="EE37" s="28">
        <f t="shared" ref="EE37" si="256">SUM(EF37:FV37)</f>
        <v>761318</v>
      </c>
      <c r="EF37" s="4"/>
      <c r="EG37" s="4"/>
      <c r="EH37" s="4"/>
      <c r="EI37" s="4"/>
      <c r="EJ37" s="4"/>
      <c r="EK37" s="4"/>
      <c r="EL37" s="4"/>
      <c r="EM37" s="4"/>
      <c r="EN37" s="7"/>
      <c r="EO37" s="4"/>
      <c r="EP37" s="4"/>
      <c r="EQ37" s="4"/>
      <c r="ER37" s="4"/>
      <c r="ES37" s="7"/>
      <c r="ET37" s="4"/>
      <c r="EU37" s="4"/>
      <c r="EV37" s="4"/>
      <c r="EW37" s="4"/>
      <c r="EX37" s="4"/>
      <c r="EY37" s="4"/>
      <c r="EZ37" s="4"/>
      <c r="FA37" s="4"/>
      <c r="FB37" s="4"/>
      <c r="FC37" s="7"/>
      <c r="FD37" s="4"/>
      <c r="FE37" s="4"/>
      <c r="FF37" s="4"/>
      <c r="FG37" s="4"/>
      <c r="FH37" s="4"/>
      <c r="FI37" s="4">
        <v>761318</v>
      </c>
      <c r="FJ37" s="4"/>
      <c r="FK37" s="7"/>
      <c r="FL37" s="4"/>
      <c r="FM37" s="4"/>
      <c r="FN37" s="7"/>
      <c r="FO37" s="4"/>
      <c r="FP37" s="4"/>
      <c r="FQ37" s="4"/>
      <c r="FR37" s="4"/>
      <c r="FS37" s="4"/>
      <c r="FT37" s="4"/>
      <c r="FU37" s="4"/>
      <c r="FV37" s="4"/>
      <c r="FW37" s="28">
        <f t="shared" ref="FW37" si="257">SUM(FX37:HN37)</f>
        <v>761318</v>
      </c>
      <c r="FX37" s="4"/>
      <c r="FY37" s="4"/>
      <c r="FZ37" s="4"/>
      <c r="GA37" s="4"/>
      <c r="GB37" s="4"/>
      <c r="GC37" s="4"/>
      <c r="GD37" s="4"/>
      <c r="GE37" s="4"/>
      <c r="GF37" s="7"/>
      <c r="GG37" s="4"/>
      <c r="GH37" s="4"/>
      <c r="GI37" s="4"/>
      <c r="GJ37" s="4"/>
      <c r="GK37" s="7"/>
      <c r="GL37" s="4"/>
      <c r="GM37" s="4"/>
      <c r="GN37" s="4"/>
      <c r="GO37" s="4"/>
      <c r="GP37" s="4"/>
      <c r="GQ37" s="4"/>
      <c r="GR37" s="4"/>
      <c r="GS37" s="4"/>
      <c r="GT37" s="4"/>
      <c r="GU37" s="7"/>
      <c r="GV37" s="4"/>
      <c r="GW37" s="4"/>
      <c r="GX37" s="4"/>
      <c r="GY37" s="4"/>
      <c r="GZ37" s="4"/>
      <c r="HA37" s="4">
        <v>761318</v>
      </c>
      <c r="HB37" s="4"/>
      <c r="HC37" s="7"/>
      <c r="HD37" s="4"/>
      <c r="HE37" s="4"/>
      <c r="HF37" s="7"/>
      <c r="HG37" s="4"/>
      <c r="HH37" s="4"/>
      <c r="HI37" s="4"/>
      <c r="HJ37" s="4"/>
      <c r="HK37" s="4"/>
      <c r="HL37" s="4"/>
      <c r="HM37" s="4"/>
      <c r="HN37" s="4"/>
    </row>
    <row r="38" spans="1:222" ht="54" customHeight="1" x14ac:dyDescent="0.25">
      <c r="A38" s="189">
        <v>1228</v>
      </c>
      <c r="B38" s="29"/>
      <c r="C38" s="128" t="s">
        <v>139</v>
      </c>
      <c r="D38" s="80">
        <f t="shared" ref="D38:AJ38" si="258">D40</f>
        <v>0</v>
      </c>
      <c r="E38" s="28">
        <f t="shared" si="258"/>
        <v>0</v>
      </c>
      <c r="F38" s="28">
        <f t="shared" si="258"/>
        <v>0</v>
      </c>
      <c r="G38" s="28">
        <f t="shared" si="258"/>
        <v>0</v>
      </c>
      <c r="H38" s="28">
        <f t="shared" si="258"/>
        <v>0</v>
      </c>
      <c r="I38" s="28">
        <f t="shared" si="258"/>
        <v>0</v>
      </c>
      <c r="J38" s="28">
        <f t="shared" si="258"/>
        <v>0</v>
      </c>
      <c r="K38" s="28">
        <f t="shared" si="258"/>
        <v>0</v>
      </c>
      <c r="L38" s="28">
        <f t="shared" si="258"/>
        <v>0</v>
      </c>
      <c r="M38" s="28">
        <f t="shared" si="258"/>
        <v>0</v>
      </c>
      <c r="N38" s="28">
        <f t="shared" si="258"/>
        <v>0</v>
      </c>
      <c r="O38" s="28">
        <f t="shared" si="258"/>
        <v>0</v>
      </c>
      <c r="P38" s="28">
        <f t="shared" si="258"/>
        <v>0</v>
      </c>
      <c r="Q38" s="28">
        <f t="shared" si="258"/>
        <v>0</v>
      </c>
      <c r="R38" s="28">
        <f t="shared" si="258"/>
        <v>0</v>
      </c>
      <c r="S38" s="28">
        <f t="shared" si="258"/>
        <v>0</v>
      </c>
      <c r="T38" s="28">
        <f t="shared" si="258"/>
        <v>0</v>
      </c>
      <c r="U38" s="28">
        <f t="shared" si="258"/>
        <v>0</v>
      </c>
      <c r="V38" s="28">
        <f t="shared" si="258"/>
        <v>0</v>
      </c>
      <c r="W38" s="28">
        <f t="shared" si="258"/>
        <v>0</v>
      </c>
      <c r="X38" s="28">
        <f t="shared" si="258"/>
        <v>0</v>
      </c>
      <c r="Y38" s="28">
        <f t="shared" si="258"/>
        <v>0</v>
      </c>
      <c r="Z38" s="28">
        <f t="shared" si="258"/>
        <v>0</v>
      </c>
      <c r="AA38" s="28">
        <f t="shared" si="258"/>
        <v>0</v>
      </c>
      <c r="AB38" s="28">
        <f t="shared" si="258"/>
        <v>0</v>
      </c>
      <c r="AC38" s="28">
        <f t="shared" si="258"/>
        <v>0</v>
      </c>
      <c r="AD38" s="28">
        <f t="shared" si="258"/>
        <v>0</v>
      </c>
      <c r="AE38" s="28">
        <f t="shared" si="258"/>
        <v>0</v>
      </c>
      <c r="AF38" s="28">
        <f t="shared" si="258"/>
        <v>0</v>
      </c>
      <c r="AG38" s="28">
        <f t="shared" si="258"/>
        <v>0</v>
      </c>
      <c r="AH38" s="28">
        <f t="shared" si="258"/>
        <v>0</v>
      </c>
      <c r="AI38" s="28">
        <f t="shared" si="258"/>
        <v>0</v>
      </c>
      <c r="AJ38" s="28">
        <f t="shared" si="258"/>
        <v>0</v>
      </c>
      <c r="AK38" s="118"/>
      <c r="AL38" s="28">
        <f t="shared" ref="AL38:BQ38" si="259">AL40</f>
        <v>0</v>
      </c>
      <c r="AM38" s="28">
        <f t="shared" si="259"/>
        <v>0</v>
      </c>
      <c r="AN38" s="28">
        <f t="shared" si="259"/>
        <v>0</v>
      </c>
      <c r="AO38" s="28">
        <f t="shared" si="259"/>
        <v>0</v>
      </c>
      <c r="AP38" s="28">
        <f t="shared" si="259"/>
        <v>0</v>
      </c>
      <c r="AQ38" s="28">
        <f t="shared" si="259"/>
        <v>0</v>
      </c>
      <c r="AR38" s="28">
        <f t="shared" si="259"/>
        <v>0</v>
      </c>
      <c r="AS38" s="28">
        <f t="shared" si="259"/>
        <v>0</v>
      </c>
      <c r="AT38" s="28">
        <f t="shared" si="259"/>
        <v>0</v>
      </c>
      <c r="AU38" s="28">
        <f t="shared" si="259"/>
        <v>0</v>
      </c>
      <c r="AV38" s="28">
        <f t="shared" si="259"/>
        <v>984996</v>
      </c>
      <c r="AW38" s="28">
        <f t="shared" si="259"/>
        <v>0</v>
      </c>
      <c r="AX38" s="28">
        <f t="shared" si="259"/>
        <v>0</v>
      </c>
      <c r="AY38" s="28">
        <f t="shared" si="259"/>
        <v>0</v>
      </c>
      <c r="AZ38" s="28">
        <f t="shared" si="259"/>
        <v>0</v>
      </c>
      <c r="BA38" s="28">
        <f t="shared" si="259"/>
        <v>0</v>
      </c>
      <c r="BB38" s="28">
        <f t="shared" si="259"/>
        <v>0</v>
      </c>
      <c r="BC38" s="28">
        <f t="shared" si="259"/>
        <v>0</v>
      </c>
      <c r="BD38" s="28">
        <f t="shared" si="259"/>
        <v>0</v>
      </c>
      <c r="BE38" s="28">
        <f t="shared" si="259"/>
        <v>0</v>
      </c>
      <c r="BF38" s="28">
        <f t="shared" si="259"/>
        <v>0</v>
      </c>
      <c r="BG38" s="28">
        <f t="shared" si="259"/>
        <v>0</v>
      </c>
      <c r="BH38" s="28">
        <f t="shared" si="259"/>
        <v>0</v>
      </c>
      <c r="BI38" s="28">
        <f t="shared" si="259"/>
        <v>0</v>
      </c>
      <c r="BJ38" s="28">
        <f t="shared" si="259"/>
        <v>0</v>
      </c>
      <c r="BK38" s="28">
        <f t="shared" si="259"/>
        <v>0</v>
      </c>
      <c r="BL38" s="28">
        <f t="shared" si="259"/>
        <v>0</v>
      </c>
      <c r="BM38" s="28">
        <f t="shared" si="259"/>
        <v>0</v>
      </c>
      <c r="BN38" s="28">
        <f t="shared" si="259"/>
        <v>0</v>
      </c>
      <c r="BO38" s="28">
        <f t="shared" si="259"/>
        <v>0</v>
      </c>
      <c r="BP38" s="28">
        <f t="shared" si="259"/>
        <v>0</v>
      </c>
      <c r="BQ38" s="28">
        <f t="shared" si="259"/>
        <v>0</v>
      </c>
      <c r="BR38" s="28">
        <f t="shared" ref="BR38:CW38" si="260">BR40</f>
        <v>0</v>
      </c>
      <c r="BS38" s="28">
        <f t="shared" si="260"/>
        <v>0</v>
      </c>
      <c r="BT38" s="28">
        <f t="shared" si="260"/>
        <v>0</v>
      </c>
      <c r="BU38" s="28">
        <f t="shared" si="260"/>
        <v>0</v>
      </c>
      <c r="BV38" s="28">
        <f t="shared" si="260"/>
        <v>0</v>
      </c>
      <c r="BW38" s="28">
        <f t="shared" si="260"/>
        <v>0</v>
      </c>
      <c r="BX38" s="28">
        <f t="shared" si="260"/>
        <v>0</v>
      </c>
      <c r="BY38" s="28">
        <f t="shared" si="260"/>
        <v>0</v>
      </c>
      <c r="BZ38" s="28">
        <f t="shared" si="260"/>
        <v>0</v>
      </c>
      <c r="CA38" s="28">
        <f t="shared" si="260"/>
        <v>0</v>
      </c>
      <c r="CB38" s="28">
        <f t="shared" si="260"/>
        <v>0</v>
      </c>
      <c r="CC38" s="28">
        <f t="shared" si="260"/>
        <v>0</v>
      </c>
      <c r="CD38" s="28">
        <f t="shared" si="260"/>
        <v>0</v>
      </c>
      <c r="CE38" s="28">
        <f t="shared" si="260"/>
        <v>0</v>
      </c>
      <c r="CF38" s="28">
        <f t="shared" si="260"/>
        <v>0</v>
      </c>
      <c r="CG38" s="28">
        <f t="shared" si="260"/>
        <v>559996</v>
      </c>
      <c r="CH38" s="28">
        <f t="shared" si="260"/>
        <v>425000</v>
      </c>
      <c r="CI38" s="28">
        <f t="shared" si="260"/>
        <v>0</v>
      </c>
      <c r="CJ38" s="28">
        <f t="shared" si="260"/>
        <v>0</v>
      </c>
      <c r="CK38" s="28">
        <f t="shared" si="260"/>
        <v>0</v>
      </c>
      <c r="CL38" s="28">
        <f t="shared" si="260"/>
        <v>0</v>
      </c>
      <c r="CM38" s="28">
        <f t="shared" si="260"/>
        <v>500000</v>
      </c>
      <c r="CN38" s="28">
        <f t="shared" si="260"/>
        <v>0</v>
      </c>
      <c r="CO38" s="28">
        <f t="shared" si="260"/>
        <v>0</v>
      </c>
      <c r="CP38" s="28">
        <f t="shared" si="260"/>
        <v>0</v>
      </c>
      <c r="CQ38" s="28">
        <f t="shared" si="260"/>
        <v>0</v>
      </c>
      <c r="CR38" s="28">
        <f t="shared" si="260"/>
        <v>0</v>
      </c>
      <c r="CS38" s="28">
        <f t="shared" si="260"/>
        <v>0</v>
      </c>
      <c r="CT38" s="28">
        <f t="shared" si="260"/>
        <v>0</v>
      </c>
      <c r="CU38" s="28">
        <f t="shared" si="260"/>
        <v>0</v>
      </c>
      <c r="CV38" s="28">
        <f t="shared" si="260"/>
        <v>0</v>
      </c>
      <c r="CW38" s="28">
        <f t="shared" si="260"/>
        <v>0</v>
      </c>
      <c r="CX38" s="28">
        <f t="shared" ref="CX38:DJ38" si="261">CX40</f>
        <v>0</v>
      </c>
      <c r="CY38" s="28">
        <f t="shared" si="261"/>
        <v>0</v>
      </c>
      <c r="CZ38" s="28">
        <f t="shared" si="261"/>
        <v>0</v>
      </c>
      <c r="DA38" s="28">
        <f t="shared" si="261"/>
        <v>0</v>
      </c>
      <c r="DB38" s="28">
        <f t="shared" si="261"/>
        <v>0</v>
      </c>
      <c r="DC38" s="28">
        <f t="shared" si="261"/>
        <v>0</v>
      </c>
      <c r="DD38" s="28">
        <f t="shared" si="261"/>
        <v>0</v>
      </c>
      <c r="DE38" s="28">
        <f t="shared" si="261"/>
        <v>0</v>
      </c>
      <c r="DF38" s="28">
        <f t="shared" si="261"/>
        <v>0</v>
      </c>
      <c r="DG38" s="28">
        <f t="shared" si="261"/>
        <v>0</v>
      </c>
      <c r="DH38" s="28">
        <f t="shared" si="261"/>
        <v>0</v>
      </c>
      <c r="DI38" s="28">
        <f t="shared" si="261"/>
        <v>0</v>
      </c>
      <c r="DJ38" s="28">
        <f t="shared" si="261"/>
        <v>0</v>
      </c>
      <c r="DK38" s="118"/>
      <c r="DL38" s="28">
        <f t="shared" ref="DL38:DX38" si="262">DL40</f>
        <v>0</v>
      </c>
      <c r="DM38" s="28">
        <f t="shared" si="262"/>
        <v>0</v>
      </c>
      <c r="DN38" s="28">
        <f t="shared" si="262"/>
        <v>0</v>
      </c>
      <c r="DO38" s="28">
        <f t="shared" si="262"/>
        <v>0</v>
      </c>
      <c r="DP38" s="28">
        <f t="shared" si="262"/>
        <v>0</v>
      </c>
      <c r="DQ38" s="28">
        <f t="shared" si="262"/>
        <v>0</v>
      </c>
      <c r="DR38" s="28">
        <f t="shared" si="262"/>
        <v>0</v>
      </c>
      <c r="DS38" s="28">
        <f t="shared" si="262"/>
        <v>0</v>
      </c>
      <c r="DT38" s="28">
        <f t="shared" si="262"/>
        <v>0</v>
      </c>
      <c r="DU38" s="28">
        <f t="shared" si="262"/>
        <v>0</v>
      </c>
      <c r="DV38" s="28">
        <f t="shared" si="262"/>
        <v>0</v>
      </c>
      <c r="DW38" s="28">
        <f t="shared" si="262"/>
        <v>0</v>
      </c>
      <c r="DX38" s="28">
        <f t="shared" si="262"/>
        <v>0</v>
      </c>
      <c r="DY38" s="28">
        <f>DY40+DY39</f>
        <v>1500000</v>
      </c>
      <c r="DZ38" s="28">
        <f t="shared" ref="DZ38:FB38" si="263">DZ40</f>
        <v>0</v>
      </c>
      <c r="EA38" s="28">
        <f t="shared" si="263"/>
        <v>0</v>
      </c>
      <c r="EB38" s="28">
        <f t="shared" si="263"/>
        <v>0</v>
      </c>
      <c r="EC38" s="28">
        <f t="shared" si="263"/>
        <v>0</v>
      </c>
      <c r="ED38" s="28">
        <f t="shared" si="263"/>
        <v>0</v>
      </c>
      <c r="EE38" s="28">
        <f t="shared" si="263"/>
        <v>0</v>
      </c>
      <c r="EF38" s="28">
        <f t="shared" si="263"/>
        <v>0</v>
      </c>
      <c r="EG38" s="28">
        <f t="shared" si="263"/>
        <v>0</v>
      </c>
      <c r="EH38" s="28">
        <f t="shared" si="263"/>
        <v>0</v>
      </c>
      <c r="EI38" s="28">
        <f t="shared" si="263"/>
        <v>0</v>
      </c>
      <c r="EJ38" s="28">
        <f t="shared" si="263"/>
        <v>0</v>
      </c>
      <c r="EK38" s="28">
        <f t="shared" si="263"/>
        <v>0</v>
      </c>
      <c r="EL38" s="28">
        <f t="shared" si="263"/>
        <v>0</v>
      </c>
      <c r="EM38" s="28">
        <f t="shared" si="263"/>
        <v>0</v>
      </c>
      <c r="EN38" s="28">
        <f t="shared" si="263"/>
        <v>0</v>
      </c>
      <c r="EO38" s="28">
        <f t="shared" si="263"/>
        <v>0</v>
      </c>
      <c r="EP38" s="28">
        <f t="shared" si="263"/>
        <v>0</v>
      </c>
      <c r="EQ38" s="28">
        <f t="shared" si="263"/>
        <v>0</v>
      </c>
      <c r="ER38" s="28">
        <f t="shared" si="263"/>
        <v>0</v>
      </c>
      <c r="ES38" s="28">
        <f t="shared" si="263"/>
        <v>0</v>
      </c>
      <c r="ET38" s="28">
        <f t="shared" si="263"/>
        <v>0</v>
      </c>
      <c r="EU38" s="28">
        <f t="shared" si="263"/>
        <v>0</v>
      </c>
      <c r="EV38" s="28">
        <f t="shared" si="263"/>
        <v>0</v>
      </c>
      <c r="EW38" s="28">
        <f t="shared" si="263"/>
        <v>0</v>
      </c>
      <c r="EX38" s="28">
        <f t="shared" si="263"/>
        <v>0</v>
      </c>
      <c r="EY38" s="28">
        <f t="shared" si="263"/>
        <v>0</v>
      </c>
      <c r="EZ38" s="28">
        <f t="shared" si="263"/>
        <v>0</v>
      </c>
      <c r="FA38" s="28">
        <f t="shared" si="263"/>
        <v>0</v>
      </c>
      <c r="FB38" s="28">
        <f t="shared" si="263"/>
        <v>0</v>
      </c>
      <c r="FC38" s="118"/>
      <c r="FD38" s="28">
        <f t="shared" ref="FD38:GT38" si="264">FD40</f>
        <v>0</v>
      </c>
      <c r="FE38" s="28">
        <f t="shared" si="264"/>
        <v>0</v>
      </c>
      <c r="FF38" s="28">
        <f t="shared" si="264"/>
        <v>0</v>
      </c>
      <c r="FG38" s="28">
        <f t="shared" si="264"/>
        <v>0</v>
      </c>
      <c r="FH38" s="28">
        <f t="shared" si="264"/>
        <v>0</v>
      </c>
      <c r="FI38" s="28">
        <f t="shared" si="264"/>
        <v>0</v>
      </c>
      <c r="FJ38" s="28">
        <f t="shared" si="264"/>
        <v>0</v>
      </c>
      <c r="FK38" s="28">
        <f t="shared" si="264"/>
        <v>0</v>
      </c>
      <c r="FL38" s="28">
        <f t="shared" si="264"/>
        <v>0</v>
      </c>
      <c r="FM38" s="28">
        <f t="shared" si="264"/>
        <v>0</v>
      </c>
      <c r="FN38" s="28">
        <f t="shared" si="264"/>
        <v>0</v>
      </c>
      <c r="FO38" s="28">
        <f t="shared" si="264"/>
        <v>0</v>
      </c>
      <c r="FP38" s="28">
        <f t="shared" si="264"/>
        <v>0</v>
      </c>
      <c r="FQ38" s="28">
        <f t="shared" si="264"/>
        <v>0</v>
      </c>
      <c r="FR38" s="28">
        <f t="shared" si="264"/>
        <v>0</v>
      </c>
      <c r="FS38" s="28">
        <f t="shared" si="264"/>
        <v>0</v>
      </c>
      <c r="FT38" s="28">
        <f t="shared" si="264"/>
        <v>0</v>
      </c>
      <c r="FU38" s="28">
        <f t="shared" si="264"/>
        <v>0</v>
      </c>
      <c r="FV38" s="28">
        <f t="shared" si="264"/>
        <v>0</v>
      </c>
      <c r="FW38" s="28">
        <f t="shared" si="264"/>
        <v>0</v>
      </c>
      <c r="FX38" s="28">
        <f t="shared" si="264"/>
        <v>0</v>
      </c>
      <c r="FY38" s="28">
        <f t="shared" si="264"/>
        <v>0</v>
      </c>
      <c r="FZ38" s="28">
        <f t="shared" si="264"/>
        <v>0</v>
      </c>
      <c r="GA38" s="28">
        <f t="shared" si="264"/>
        <v>0</v>
      </c>
      <c r="GB38" s="28">
        <f t="shared" si="264"/>
        <v>0</v>
      </c>
      <c r="GC38" s="28">
        <f t="shared" si="264"/>
        <v>0</v>
      </c>
      <c r="GD38" s="28">
        <f t="shared" si="264"/>
        <v>0</v>
      </c>
      <c r="GE38" s="28">
        <f t="shared" si="264"/>
        <v>0</v>
      </c>
      <c r="GF38" s="28">
        <f t="shared" si="264"/>
        <v>0</v>
      </c>
      <c r="GG38" s="28">
        <f t="shared" si="264"/>
        <v>0</v>
      </c>
      <c r="GH38" s="28">
        <f t="shared" si="264"/>
        <v>0</v>
      </c>
      <c r="GI38" s="28">
        <f t="shared" si="264"/>
        <v>0</v>
      </c>
      <c r="GJ38" s="28">
        <f t="shared" si="264"/>
        <v>0</v>
      </c>
      <c r="GK38" s="28">
        <f t="shared" si="264"/>
        <v>0</v>
      </c>
      <c r="GL38" s="28">
        <f t="shared" si="264"/>
        <v>0</v>
      </c>
      <c r="GM38" s="28">
        <f t="shared" si="264"/>
        <v>0</v>
      </c>
      <c r="GN38" s="28">
        <f t="shared" si="264"/>
        <v>0</v>
      </c>
      <c r="GO38" s="28">
        <f t="shared" si="264"/>
        <v>0</v>
      </c>
      <c r="GP38" s="28">
        <f t="shared" si="264"/>
        <v>0</v>
      </c>
      <c r="GQ38" s="28">
        <f t="shared" si="264"/>
        <v>0</v>
      </c>
      <c r="GR38" s="28">
        <f t="shared" si="264"/>
        <v>0</v>
      </c>
      <c r="GS38" s="28">
        <f t="shared" si="264"/>
        <v>0</v>
      </c>
      <c r="GT38" s="28">
        <f t="shared" si="264"/>
        <v>0</v>
      </c>
      <c r="GU38" s="118"/>
      <c r="GV38" s="28">
        <f t="shared" ref="GV38:HN38" si="265">GV40</f>
        <v>0</v>
      </c>
      <c r="GW38" s="28">
        <f t="shared" si="265"/>
        <v>0</v>
      </c>
      <c r="GX38" s="28">
        <f t="shared" si="265"/>
        <v>0</v>
      </c>
      <c r="GY38" s="28">
        <f t="shared" si="265"/>
        <v>0</v>
      </c>
      <c r="GZ38" s="28">
        <f t="shared" si="265"/>
        <v>0</v>
      </c>
      <c r="HA38" s="28">
        <f t="shared" si="265"/>
        <v>0</v>
      </c>
      <c r="HB38" s="28">
        <f t="shared" si="265"/>
        <v>0</v>
      </c>
      <c r="HC38" s="28">
        <f t="shared" si="265"/>
        <v>0</v>
      </c>
      <c r="HD38" s="28">
        <f t="shared" si="265"/>
        <v>0</v>
      </c>
      <c r="HE38" s="28">
        <f t="shared" si="265"/>
        <v>0</v>
      </c>
      <c r="HF38" s="28">
        <f t="shared" si="265"/>
        <v>0</v>
      </c>
      <c r="HG38" s="28">
        <f t="shared" si="265"/>
        <v>0</v>
      </c>
      <c r="HH38" s="28">
        <f t="shared" si="265"/>
        <v>0</v>
      </c>
      <c r="HI38" s="28">
        <f t="shared" si="265"/>
        <v>0</v>
      </c>
      <c r="HJ38" s="28">
        <f t="shared" si="265"/>
        <v>0</v>
      </c>
      <c r="HK38" s="28">
        <f t="shared" si="265"/>
        <v>0</v>
      </c>
      <c r="HL38" s="28">
        <f t="shared" si="265"/>
        <v>0</v>
      </c>
      <c r="HM38" s="28">
        <f t="shared" si="265"/>
        <v>0</v>
      </c>
      <c r="HN38" s="28">
        <f t="shared" si="265"/>
        <v>0</v>
      </c>
    </row>
    <row r="39" spans="1:222" ht="56.25" customHeight="1" x14ac:dyDescent="0.25">
      <c r="A39" s="190"/>
      <c r="B39" s="8">
        <v>31001</v>
      </c>
      <c r="C39" s="128" t="s">
        <v>140</v>
      </c>
      <c r="D39" s="80">
        <f t="shared" ref="D39" si="266">SUM(E39:AU39)</f>
        <v>0</v>
      </c>
      <c r="E39" s="4"/>
      <c r="F39" s="4"/>
      <c r="G39" s="4"/>
      <c r="H39" s="4"/>
      <c r="I39" s="4"/>
      <c r="J39" s="4"/>
      <c r="K39" s="4"/>
      <c r="L39" s="4"/>
      <c r="M39" s="7"/>
      <c r="N39" s="4"/>
      <c r="O39" s="4"/>
      <c r="P39" s="4"/>
      <c r="Q39" s="4"/>
      <c r="R39" s="7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7"/>
      <c r="AJ39" s="4"/>
      <c r="AK39" s="7"/>
      <c r="AL39" s="4"/>
      <c r="AM39" s="7"/>
      <c r="AN39" s="4"/>
      <c r="AO39" s="4"/>
      <c r="AP39" s="4"/>
      <c r="AQ39" s="4"/>
      <c r="AR39" s="4"/>
      <c r="AS39" s="10"/>
      <c r="AT39" s="10"/>
      <c r="AU39" s="10"/>
      <c r="AV39" s="28">
        <f t="shared" ref="AV39" si="267">SUM(AW39:CL39)</f>
        <v>984996</v>
      </c>
      <c r="AW39" s="4"/>
      <c r="AX39" s="4"/>
      <c r="AY39" s="4"/>
      <c r="AZ39" s="4"/>
      <c r="BA39" s="4"/>
      <c r="BB39" s="4"/>
      <c r="BC39" s="4"/>
      <c r="BD39" s="4"/>
      <c r="BE39" s="7"/>
      <c r="BF39" s="4"/>
      <c r="BG39" s="4"/>
      <c r="BH39" s="4"/>
      <c r="BI39" s="4"/>
      <c r="BJ39" s="7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7"/>
      <c r="CB39" s="4"/>
      <c r="CC39" s="4"/>
      <c r="CD39" s="7"/>
      <c r="CE39" s="4"/>
      <c r="CF39" s="4"/>
      <c r="CG39" s="4">
        <v>559996</v>
      </c>
      <c r="CH39" s="4">
        <v>425000</v>
      </c>
      <c r="CI39" s="4"/>
      <c r="CJ39" s="4"/>
      <c r="CK39" s="4"/>
      <c r="CL39" s="4"/>
      <c r="CM39" s="28">
        <f t="shared" ref="CM39" si="268">SUM(CN39:ED39)</f>
        <v>1000000</v>
      </c>
      <c r="CN39" s="4"/>
      <c r="CO39" s="4"/>
      <c r="CP39" s="4"/>
      <c r="CQ39" s="4"/>
      <c r="CR39" s="4"/>
      <c r="CS39" s="4"/>
      <c r="CT39" s="4"/>
      <c r="CU39" s="4"/>
      <c r="CV39" s="7"/>
      <c r="CW39" s="4"/>
      <c r="CX39" s="4"/>
      <c r="CY39" s="4"/>
      <c r="CZ39" s="4"/>
      <c r="DA39" s="7"/>
      <c r="DB39" s="4"/>
      <c r="DC39" s="4"/>
      <c r="DD39" s="4"/>
      <c r="DE39" s="4"/>
      <c r="DF39" s="4"/>
      <c r="DG39" s="4"/>
      <c r="DH39" s="4"/>
      <c r="DI39" s="4"/>
      <c r="DJ39" s="4"/>
      <c r="DK39" s="7"/>
      <c r="DL39" s="4"/>
      <c r="DM39" s="4"/>
      <c r="DN39" s="4"/>
      <c r="DO39" s="4"/>
      <c r="DP39" s="4"/>
      <c r="DQ39" s="4"/>
      <c r="DR39" s="4"/>
      <c r="DS39" s="7"/>
      <c r="DT39" s="4"/>
      <c r="DU39" s="4"/>
      <c r="DV39" s="7"/>
      <c r="DW39" s="4"/>
      <c r="DX39" s="4"/>
      <c r="DY39" s="4">
        <v>1000000</v>
      </c>
      <c r="DZ39" s="4"/>
      <c r="EA39" s="4"/>
      <c r="EB39" s="4"/>
      <c r="EC39" s="4"/>
      <c r="ED39" s="4"/>
      <c r="EE39" s="28">
        <f t="shared" ref="EE39" si="269">SUM(EF39:FV39)</f>
        <v>0</v>
      </c>
      <c r="EF39" s="4"/>
      <c r="EG39" s="4"/>
      <c r="EH39" s="4"/>
      <c r="EI39" s="4"/>
      <c r="EJ39" s="4"/>
      <c r="EK39" s="4"/>
      <c r="EL39" s="4"/>
      <c r="EM39" s="4"/>
      <c r="EN39" s="7"/>
      <c r="EO39" s="4"/>
      <c r="EP39" s="4"/>
      <c r="EQ39" s="4"/>
      <c r="ER39" s="4"/>
      <c r="ES39" s="7"/>
      <c r="ET39" s="4"/>
      <c r="EU39" s="4"/>
      <c r="EV39" s="4"/>
      <c r="EW39" s="4"/>
      <c r="EX39" s="4"/>
      <c r="EY39" s="4"/>
      <c r="EZ39" s="4"/>
      <c r="FA39" s="4"/>
      <c r="FB39" s="4"/>
      <c r="FC39" s="7"/>
      <c r="FD39" s="4"/>
      <c r="FE39" s="4"/>
      <c r="FF39" s="4"/>
      <c r="FG39" s="4"/>
      <c r="FH39" s="4"/>
      <c r="FI39" s="4"/>
      <c r="FJ39" s="4"/>
      <c r="FK39" s="7"/>
      <c r="FL39" s="4"/>
      <c r="FM39" s="4"/>
      <c r="FN39" s="7"/>
      <c r="FO39" s="4"/>
      <c r="FP39" s="4"/>
      <c r="FQ39" s="4"/>
      <c r="FR39" s="4"/>
      <c r="FS39" s="4"/>
      <c r="FT39" s="4"/>
      <c r="FU39" s="4"/>
      <c r="FV39" s="4"/>
      <c r="FW39" s="28">
        <f t="shared" ref="FW39" si="270">SUM(FX39:HN39)</f>
        <v>0</v>
      </c>
      <c r="FX39" s="4"/>
      <c r="FY39" s="4"/>
      <c r="FZ39" s="4"/>
      <c r="GA39" s="4"/>
      <c r="GB39" s="4"/>
      <c r="GC39" s="4"/>
      <c r="GD39" s="4"/>
      <c r="GE39" s="4"/>
      <c r="GF39" s="7"/>
      <c r="GG39" s="4"/>
      <c r="GH39" s="4"/>
      <c r="GI39" s="4"/>
      <c r="GJ39" s="4"/>
      <c r="GK39" s="7"/>
      <c r="GL39" s="4"/>
      <c r="GM39" s="4"/>
      <c r="GN39" s="4"/>
      <c r="GO39" s="4"/>
      <c r="GP39" s="4"/>
      <c r="GQ39" s="4"/>
      <c r="GR39" s="4"/>
      <c r="GS39" s="4"/>
      <c r="GT39" s="4"/>
      <c r="GU39" s="7"/>
      <c r="GV39" s="4"/>
      <c r="GW39" s="4"/>
      <c r="GX39" s="4"/>
      <c r="GY39" s="4"/>
      <c r="GZ39" s="4"/>
      <c r="HA39" s="4"/>
      <c r="HB39" s="4"/>
      <c r="HC39" s="7"/>
      <c r="HD39" s="4"/>
      <c r="HE39" s="4"/>
      <c r="HF39" s="7"/>
      <c r="HG39" s="4"/>
      <c r="HH39" s="4"/>
      <c r="HI39" s="4"/>
      <c r="HJ39" s="4"/>
      <c r="HK39" s="4"/>
      <c r="HL39" s="4"/>
      <c r="HM39" s="4"/>
      <c r="HN39" s="4"/>
    </row>
    <row r="40" spans="1:222" ht="66" customHeight="1" x14ac:dyDescent="0.25">
      <c r="A40" s="191"/>
      <c r="B40" s="8">
        <v>31002</v>
      </c>
      <c r="C40" s="128" t="s">
        <v>138</v>
      </c>
      <c r="D40" s="80">
        <f t="shared" ref="D40" si="271">SUM(E40:AU40)</f>
        <v>0</v>
      </c>
      <c r="E40" s="4"/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7"/>
      <c r="AJ40" s="4"/>
      <c r="AK40" s="7"/>
      <c r="AL40" s="4"/>
      <c r="AM40" s="7"/>
      <c r="AN40" s="4"/>
      <c r="AO40" s="4"/>
      <c r="AP40" s="4"/>
      <c r="AQ40" s="4"/>
      <c r="AR40" s="4"/>
      <c r="AS40" s="10"/>
      <c r="AT40" s="10"/>
      <c r="AU40" s="10"/>
      <c r="AV40" s="28">
        <f t="shared" ref="AV40" si="272">SUM(AW40:CL40)</f>
        <v>984996</v>
      </c>
      <c r="AW40" s="4"/>
      <c r="AX40" s="4"/>
      <c r="AY40" s="4"/>
      <c r="AZ40" s="4"/>
      <c r="BA40" s="4"/>
      <c r="BB40" s="4"/>
      <c r="BC40" s="4"/>
      <c r="BD40" s="4"/>
      <c r="BE40" s="7"/>
      <c r="BF40" s="4"/>
      <c r="BG40" s="4"/>
      <c r="BH40" s="4"/>
      <c r="BI40" s="4"/>
      <c r="BJ40" s="7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7"/>
      <c r="CB40" s="4"/>
      <c r="CC40" s="4"/>
      <c r="CD40" s="7"/>
      <c r="CE40" s="4"/>
      <c r="CF40" s="4"/>
      <c r="CG40" s="4">
        <v>559996</v>
      </c>
      <c r="CH40" s="4">
        <v>425000</v>
      </c>
      <c r="CI40" s="4"/>
      <c r="CJ40" s="4"/>
      <c r="CK40" s="4"/>
      <c r="CL40" s="4"/>
      <c r="CM40" s="28">
        <f t="shared" ref="CM40" si="273">SUM(CN40:ED40)</f>
        <v>500000</v>
      </c>
      <c r="CN40" s="4"/>
      <c r="CO40" s="4"/>
      <c r="CP40" s="4"/>
      <c r="CQ40" s="4"/>
      <c r="CR40" s="4"/>
      <c r="CS40" s="4"/>
      <c r="CT40" s="4"/>
      <c r="CU40" s="4"/>
      <c r="CV40" s="7"/>
      <c r="CW40" s="4"/>
      <c r="CX40" s="4"/>
      <c r="CY40" s="4"/>
      <c r="CZ40" s="4"/>
      <c r="DA40" s="7"/>
      <c r="DB40" s="4"/>
      <c r="DC40" s="4"/>
      <c r="DD40" s="4"/>
      <c r="DE40" s="4"/>
      <c r="DF40" s="4"/>
      <c r="DG40" s="4"/>
      <c r="DH40" s="4"/>
      <c r="DI40" s="4"/>
      <c r="DJ40" s="4"/>
      <c r="DK40" s="7"/>
      <c r="DL40" s="4"/>
      <c r="DM40" s="4"/>
      <c r="DN40" s="4"/>
      <c r="DO40" s="4"/>
      <c r="DP40" s="4"/>
      <c r="DQ40" s="4"/>
      <c r="DR40" s="4"/>
      <c r="DS40" s="7"/>
      <c r="DT40" s="4"/>
      <c r="DU40" s="4"/>
      <c r="DV40" s="7"/>
      <c r="DW40" s="4"/>
      <c r="DX40" s="4"/>
      <c r="DY40" s="4">
        <v>500000</v>
      </c>
      <c r="DZ40" s="4"/>
      <c r="EA40" s="4"/>
      <c r="EB40" s="4"/>
      <c r="EC40" s="4"/>
      <c r="ED40" s="4"/>
      <c r="EE40" s="28">
        <f t="shared" ref="EE40" si="274">SUM(EF40:FV40)</f>
        <v>0</v>
      </c>
      <c r="EF40" s="4"/>
      <c r="EG40" s="4"/>
      <c r="EH40" s="4"/>
      <c r="EI40" s="4"/>
      <c r="EJ40" s="4"/>
      <c r="EK40" s="4"/>
      <c r="EL40" s="4"/>
      <c r="EM40" s="4"/>
      <c r="EN40" s="7"/>
      <c r="EO40" s="4"/>
      <c r="EP40" s="4"/>
      <c r="EQ40" s="4"/>
      <c r="ER40" s="4"/>
      <c r="ES40" s="7"/>
      <c r="ET40" s="4"/>
      <c r="EU40" s="4"/>
      <c r="EV40" s="4"/>
      <c r="EW40" s="4"/>
      <c r="EX40" s="4"/>
      <c r="EY40" s="4"/>
      <c r="EZ40" s="4"/>
      <c r="FA40" s="4"/>
      <c r="FB40" s="4"/>
      <c r="FC40" s="7"/>
      <c r="FD40" s="4"/>
      <c r="FE40" s="4"/>
      <c r="FF40" s="4"/>
      <c r="FG40" s="4"/>
      <c r="FH40" s="4"/>
      <c r="FI40" s="4"/>
      <c r="FJ40" s="4"/>
      <c r="FK40" s="7"/>
      <c r="FL40" s="4"/>
      <c r="FM40" s="4"/>
      <c r="FN40" s="7"/>
      <c r="FO40" s="4"/>
      <c r="FP40" s="4"/>
      <c r="FQ40" s="4"/>
      <c r="FR40" s="4"/>
      <c r="FS40" s="4"/>
      <c r="FT40" s="4"/>
      <c r="FU40" s="4"/>
      <c r="FV40" s="4"/>
      <c r="FW40" s="28">
        <f t="shared" ref="FW40" si="275">SUM(FX40:HN40)</f>
        <v>0</v>
      </c>
      <c r="FX40" s="4"/>
      <c r="FY40" s="4"/>
      <c r="FZ40" s="4"/>
      <c r="GA40" s="4"/>
      <c r="GB40" s="4"/>
      <c r="GC40" s="4"/>
      <c r="GD40" s="4"/>
      <c r="GE40" s="4"/>
      <c r="GF40" s="7"/>
      <c r="GG40" s="4"/>
      <c r="GH40" s="4"/>
      <c r="GI40" s="4"/>
      <c r="GJ40" s="4"/>
      <c r="GK40" s="7"/>
      <c r="GL40" s="4"/>
      <c r="GM40" s="4"/>
      <c r="GN40" s="4"/>
      <c r="GO40" s="4"/>
      <c r="GP40" s="4"/>
      <c r="GQ40" s="4"/>
      <c r="GR40" s="4"/>
      <c r="GS40" s="4"/>
      <c r="GT40" s="4"/>
      <c r="GU40" s="7"/>
      <c r="GV40" s="4"/>
      <c r="GW40" s="4"/>
      <c r="GX40" s="4"/>
      <c r="GY40" s="4"/>
      <c r="GZ40" s="4"/>
      <c r="HA40" s="4"/>
      <c r="HB40" s="4"/>
      <c r="HC40" s="7"/>
      <c r="HD40" s="4"/>
      <c r="HE40" s="4"/>
      <c r="HF40" s="7"/>
      <c r="HG40" s="4"/>
      <c r="HH40" s="4"/>
      <c r="HI40" s="4"/>
      <c r="HJ40" s="4"/>
      <c r="HK40" s="4"/>
      <c r="HL40" s="4"/>
      <c r="HM40" s="4"/>
      <c r="HN40" s="4"/>
    </row>
    <row r="42" spans="1:222" x14ac:dyDescent="0.25">
      <c r="D42" s="109"/>
      <c r="E42" s="110"/>
      <c r="AV42" s="110"/>
      <c r="CM42" s="110">
        <f>CM4+CM10+CM12+CM16+CM25+CM28+CM33+CM36+CM38</f>
        <v>20919191.947000001</v>
      </c>
      <c r="CP42" s="110"/>
      <c r="EE42" s="110">
        <f>EE4+EE10+EE12+EE16+EE25+EE28+EE33+EE36+EE38</f>
        <v>20376253.246999998</v>
      </c>
      <c r="FW42" s="110">
        <f>FW4+FW10+FW12+FW16+FW25+FW28+FW33+FW36+FW38</f>
        <v>25836413.047000002</v>
      </c>
    </row>
    <row r="43" spans="1:222" x14ac:dyDescent="0.25">
      <c r="AV43" s="110">
        <f>AV4+AV10+AV12+AV16+AV25+AV28+AV33+AV36+AV38</f>
        <v>20240119.900000002</v>
      </c>
    </row>
    <row r="56" spans="36:212" x14ac:dyDescent="0.25">
      <c r="AJ56">
        <v>1</v>
      </c>
      <c r="CB56">
        <v>1</v>
      </c>
      <c r="DT56">
        <v>1</v>
      </c>
      <c r="FL56">
        <v>1</v>
      </c>
      <c r="HD56">
        <v>1</v>
      </c>
    </row>
  </sheetData>
  <mergeCells count="15">
    <mergeCell ref="A38:A40"/>
    <mergeCell ref="EE2:FV2"/>
    <mergeCell ref="FW2:HN2"/>
    <mergeCell ref="A2:B3"/>
    <mergeCell ref="C2:C3"/>
    <mergeCell ref="D2:AU2"/>
    <mergeCell ref="AV2:CL2"/>
    <mergeCell ref="CM2:ED2"/>
    <mergeCell ref="A36:A37"/>
    <mergeCell ref="A10:A11"/>
    <mergeCell ref="A12:A15"/>
    <mergeCell ref="A25:A27"/>
    <mergeCell ref="A28:A32"/>
    <mergeCell ref="A33:A35"/>
    <mergeCell ref="A16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B16" workbookViewId="0">
      <selection activeCell="I40" sqref="I40"/>
    </sheetView>
  </sheetViews>
  <sheetFormatPr defaultColWidth="9.140625" defaultRowHeight="13.5" x14ac:dyDescent="0.25"/>
  <cols>
    <col min="1" max="1" width="6.7109375" style="12" customWidth="1"/>
    <col min="2" max="2" width="6.5703125" style="12" customWidth="1"/>
    <col min="3" max="3" width="44.85546875" style="12" customWidth="1"/>
    <col min="4" max="4" width="5.28515625" style="12" customWidth="1"/>
    <col min="5" max="5" width="6.42578125" style="12" customWidth="1"/>
    <col min="6" max="6" width="4.85546875" style="12" customWidth="1"/>
    <col min="7" max="7" width="13.28515625" style="152" bestFit="1" customWidth="1"/>
    <col min="8" max="8" width="14" style="152" bestFit="1" customWidth="1"/>
    <col min="9" max="9" width="12.7109375" style="152" bestFit="1" customWidth="1"/>
    <col min="10" max="10" width="13.42578125" style="152" bestFit="1" customWidth="1"/>
    <col min="11" max="11" width="13.28515625" style="152" bestFit="1" customWidth="1"/>
    <col min="12" max="12" width="15.5703125" style="12" customWidth="1"/>
    <col min="13" max="13" width="11.7109375" style="12" customWidth="1"/>
    <col min="14" max="14" width="22.5703125" style="12" bestFit="1" customWidth="1"/>
    <col min="15" max="15" width="13.85546875" style="12" bestFit="1" customWidth="1"/>
    <col min="16" max="16384" width="9.140625" style="12"/>
  </cols>
  <sheetData>
    <row r="1" spans="1:15" x14ac:dyDescent="0.25">
      <c r="A1" s="197"/>
      <c r="B1" s="197"/>
      <c r="C1" s="197"/>
      <c r="D1" s="197"/>
      <c r="E1" s="197"/>
      <c r="F1" s="197"/>
      <c r="G1" s="197"/>
      <c r="H1" s="197"/>
      <c r="I1" s="197"/>
    </row>
    <row r="2" spans="1:15" x14ac:dyDescent="0.25">
      <c r="A2" s="13" t="s">
        <v>103</v>
      </c>
      <c r="B2" s="13"/>
      <c r="C2" s="13"/>
      <c r="D2" s="13"/>
      <c r="E2" s="13"/>
      <c r="F2" s="13"/>
      <c r="G2" s="168"/>
      <c r="H2" s="168"/>
      <c r="I2" s="168"/>
    </row>
    <row r="3" spans="1:15" ht="29.25" customHeight="1" x14ac:dyDescent="0.25">
      <c r="A3" s="198" t="s">
        <v>2</v>
      </c>
      <c r="B3" s="198"/>
      <c r="C3" s="198" t="s">
        <v>3</v>
      </c>
      <c r="D3" s="198" t="s">
        <v>7</v>
      </c>
      <c r="E3" s="198"/>
      <c r="F3" s="198"/>
      <c r="G3" s="196" t="s">
        <v>125</v>
      </c>
      <c r="H3" s="196" t="s">
        <v>126</v>
      </c>
      <c r="I3" s="196" t="s">
        <v>12</v>
      </c>
      <c r="J3" s="196" t="s">
        <v>120</v>
      </c>
      <c r="K3" s="196" t="s">
        <v>131</v>
      </c>
    </row>
    <row r="4" spans="1:15" ht="32.25" customHeight="1" x14ac:dyDescent="0.25">
      <c r="A4" s="198"/>
      <c r="B4" s="198"/>
      <c r="C4" s="198"/>
      <c r="D4" s="116" t="s">
        <v>8</v>
      </c>
      <c r="E4" s="116" t="s">
        <v>9</v>
      </c>
      <c r="F4" s="116" t="s">
        <v>10</v>
      </c>
      <c r="G4" s="196"/>
      <c r="H4" s="196"/>
      <c r="I4" s="196"/>
      <c r="J4" s="196"/>
      <c r="K4" s="196"/>
    </row>
    <row r="5" spans="1:15" ht="32.25" customHeight="1" x14ac:dyDescent="0.25">
      <c r="A5" s="182"/>
      <c r="B5" s="183"/>
      <c r="C5" s="151"/>
      <c r="D5" s="182"/>
      <c r="E5" s="182"/>
      <c r="F5" s="182"/>
      <c r="G5" s="184">
        <f>+G6+G11+G13+G17+G26+G29+G31+G35+G38</f>
        <v>18610858.800000004</v>
      </c>
      <c r="H5" s="184">
        <f t="shared" ref="H5:K5" si="0">+H6+H11+H13+H17+H26+H29+H31+H35+H38</f>
        <v>21240119.899999999</v>
      </c>
      <c r="I5" s="184">
        <f t="shared" si="0"/>
        <v>20419191.946999997</v>
      </c>
      <c r="J5" s="184">
        <f t="shared" si="0"/>
        <v>20376253.246999998</v>
      </c>
      <c r="K5" s="184">
        <f t="shared" si="0"/>
        <v>25836413.047000002</v>
      </c>
    </row>
    <row r="6" spans="1:15" ht="40.5" x14ac:dyDescent="0.25">
      <c r="A6" s="199">
        <v>1057</v>
      </c>
      <c r="B6" s="14"/>
      <c r="C6" s="15" t="s">
        <v>69</v>
      </c>
      <c r="D6" s="116" t="s">
        <v>11</v>
      </c>
      <c r="E6" s="116" t="s">
        <v>11</v>
      </c>
      <c r="F6" s="116" t="s">
        <v>11</v>
      </c>
      <c r="G6" s="169">
        <f>G7+G8+G9+G10</f>
        <v>1571852.4</v>
      </c>
      <c r="H6" s="169">
        <f t="shared" ref="H6:K6" si="1">H7+H8+H9+H10</f>
        <v>1801600.5000000002</v>
      </c>
      <c r="I6" s="169">
        <f t="shared" si="1"/>
        <v>1828684.9</v>
      </c>
      <c r="J6" s="169">
        <f t="shared" si="1"/>
        <v>1848204.7999999998</v>
      </c>
      <c r="K6" s="169">
        <f t="shared" si="1"/>
        <v>1799821.5999999999</v>
      </c>
      <c r="L6" s="33"/>
      <c r="M6" s="33"/>
      <c r="N6" s="33"/>
    </row>
    <row r="7" spans="1:15" ht="42" customHeight="1" x14ac:dyDescent="0.25">
      <c r="A7" s="199"/>
      <c r="B7" s="14">
        <v>11001</v>
      </c>
      <c r="C7" s="139" t="s">
        <v>83</v>
      </c>
      <c r="D7" s="16" t="s">
        <v>13</v>
      </c>
      <c r="E7" s="16" t="s">
        <v>13</v>
      </c>
      <c r="F7" s="16" t="s">
        <v>13</v>
      </c>
      <c r="G7" s="170">
        <f>'Հ 4'!D5</f>
        <v>1466113.7999999998</v>
      </c>
      <c r="H7" s="171">
        <f>'Հ 4'!AV5</f>
        <v>1685260.5000000002</v>
      </c>
      <c r="I7" s="156">
        <f>'Հ 4'!CM5</f>
        <v>1713881.4</v>
      </c>
      <c r="J7" s="156">
        <f>'Հ 4'!EE5</f>
        <v>1732871.5999999999</v>
      </c>
      <c r="K7" s="156">
        <f>'Հ 4'!FW5</f>
        <v>1753472.4</v>
      </c>
      <c r="L7" s="33"/>
      <c r="M7" s="33"/>
      <c r="N7" s="33">
        <f>H6+H11+H13+H17+H26+H29+H31+H35+H38</f>
        <v>21240119.899999999</v>
      </c>
      <c r="O7" s="33"/>
    </row>
    <row r="8" spans="1:15" ht="27.75" customHeight="1" x14ac:dyDescent="0.25">
      <c r="A8" s="199"/>
      <c r="B8" s="14">
        <v>11003</v>
      </c>
      <c r="C8" s="140" t="s">
        <v>70</v>
      </c>
      <c r="D8" s="16" t="s">
        <v>13</v>
      </c>
      <c r="E8" s="16" t="s">
        <v>13</v>
      </c>
      <c r="F8" s="16" t="s">
        <v>13</v>
      </c>
      <c r="G8" s="170">
        <f>'Հ 4'!D6</f>
        <v>39133</v>
      </c>
      <c r="H8" s="171">
        <f>'Հ 4'!AV6</f>
        <v>41648.000000000007</v>
      </c>
      <c r="I8" s="156">
        <f>'Հ 4'!CM6</f>
        <v>44936.799999999996</v>
      </c>
      <c r="J8" s="156">
        <f>'Հ 4'!EE6</f>
        <v>45466.500000000007</v>
      </c>
      <c r="K8" s="156">
        <f>'Հ 4'!FW6</f>
        <v>46349.200000000004</v>
      </c>
      <c r="L8" s="33"/>
      <c r="N8" s="33">
        <f>I6+I11+I13+I17+I26+I29+I31+I35+I38</f>
        <v>20419191.946999997</v>
      </c>
    </row>
    <row r="9" spans="1:15" ht="52.5" customHeight="1" x14ac:dyDescent="0.25">
      <c r="A9" s="199"/>
      <c r="B9" s="14">
        <v>11007</v>
      </c>
      <c r="C9" s="141" t="s">
        <v>92</v>
      </c>
      <c r="D9" s="16" t="s">
        <v>13</v>
      </c>
      <c r="E9" s="16" t="s">
        <v>13</v>
      </c>
      <c r="F9" s="16" t="s">
        <v>13</v>
      </c>
      <c r="G9" s="170">
        <f>'Հ 4'!D7</f>
        <v>52864.800000000003</v>
      </c>
      <c r="H9" s="171">
        <f>'Հ 4'!AV7</f>
        <v>74692</v>
      </c>
      <c r="I9" s="156">
        <f>'Հ 4'!CM7</f>
        <v>69866.7</v>
      </c>
      <c r="J9" s="156">
        <f>'Հ 4'!EE7</f>
        <v>69866.7</v>
      </c>
      <c r="K9" s="156">
        <f>'Հ 4'!FW7</f>
        <v>0</v>
      </c>
      <c r="N9" s="33">
        <f>J6+J11+J13+J17+J26+J29+J31+J35+J38</f>
        <v>20376253.246999998</v>
      </c>
    </row>
    <row r="10" spans="1:15" ht="27" customHeight="1" x14ac:dyDescent="0.25">
      <c r="A10" s="200"/>
      <c r="B10" s="14">
        <v>31001</v>
      </c>
      <c r="C10" s="142" t="s">
        <v>71</v>
      </c>
      <c r="D10" s="16" t="s">
        <v>13</v>
      </c>
      <c r="E10" s="16" t="s">
        <v>13</v>
      </c>
      <c r="F10" s="16" t="s">
        <v>13</v>
      </c>
      <c r="G10" s="170">
        <f>'Հ 4'!D8</f>
        <v>13740.8</v>
      </c>
      <c r="H10" s="156">
        <f>'Հ 4'!AV8</f>
        <v>0</v>
      </c>
      <c r="I10" s="156">
        <f>'Հ 4'!CM8</f>
        <v>0</v>
      </c>
      <c r="J10" s="156">
        <f>'Հ 4'!EE8</f>
        <v>0</v>
      </c>
      <c r="K10" s="156">
        <f>'Հ 4'!FW8</f>
        <v>0</v>
      </c>
      <c r="L10" s="33"/>
      <c r="N10" s="33">
        <f>K6+K11+K13+K17+K26+K29+K31+K35+K38</f>
        <v>25836413.047000002</v>
      </c>
    </row>
    <row r="11" spans="1:15" x14ac:dyDescent="0.25">
      <c r="A11" s="199">
        <v>1052</v>
      </c>
      <c r="B11" s="14"/>
      <c r="C11" s="143" t="s">
        <v>72</v>
      </c>
      <c r="D11" s="116" t="s">
        <v>11</v>
      </c>
      <c r="E11" s="17" t="s">
        <v>11</v>
      </c>
      <c r="F11" s="17" t="s">
        <v>11</v>
      </c>
      <c r="G11" s="172">
        <f>G12</f>
        <v>311660.2</v>
      </c>
      <c r="H11" s="172">
        <f t="shared" ref="H11:K11" si="2">H12</f>
        <v>330585.8</v>
      </c>
      <c r="I11" s="172">
        <f t="shared" si="2"/>
        <v>330585.8</v>
      </c>
      <c r="J11" s="172">
        <f t="shared" si="2"/>
        <v>330585.8</v>
      </c>
      <c r="K11" s="172">
        <f t="shared" si="2"/>
        <v>330585.8</v>
      </c>
    </row>
    <row r="12" spans="1:15" ht="25.5" customHeight="1" x14ac:dyDescent="0.25">
      <c r="A12" s="199"/>
      <c r="B12" s="14">
        <v>11001</v>
      </c>
      <c r="C12" s="144" t="s">
        <v>73</v>
      </c>
      <c r="D12" s="16" t="s">
        <v>13</v>
      </c>
      <c r="E12" s="16" t="s">
        <v>93</v>
      </c>
      <c r="F12" s="16" t="s">
        <v>13</v>
      </c>
      <c r="G12" s="157">
        <f>'Հ 4'!D11</f>
        <v>311660.2</v>
      </c>
      <c r="H12" s="171">
        <v>330585.8</v>
      </c>
      <c r="I12" s="156">
        <v>330585.8</v>
      </c>
      <c r="J12" s="156">
        <v>330585.8</v>
      </c>
      <c r="K12" s="156">
        <v>330585.8</v>
      </c>
    </row>
    <row r="13" spans="1:15" ht="21" customHeight="1" x14ac:dyDescent="0.25">
      <c r="A13" s="199">
        <v>1093</v>
      </c>
      <c r="B13" s="14"/>
      <c r="C13" s="143" t="s">
        <v>4</v>
      </c>
      <c r="D13" s="116" t="s">
        <v>11</v>
      </c>
      <c r="E13" s="116" t="s">
        <v>11</v>
      </c>
      <c r="F13" s="17" t="s">
        <v>11</v>
      </c>
      <c r="G13" s="172">
        <f t="shared" ref="G13:K13" si="3">G14+G16+G15</f>
        <v>678353.39999999991</v>
      </c>
      <c r="H13" s="172">
        <f t="shared" si="3"/>
        <v>672149</v>
      </c>
      <c r="I13" s="172">
        <f t="shared" si="3"/>
        <v>672153.59999999998</v>
      </c>
      <c r="J13" s="172">
        <f t="shared" si="3"/>
        <v>672153.59999999998</v>
      </c>
      <c r="K13" s="172">
        <f t="shared" si="3"/>
        <v>672153.59999999998</v>
      </c>
    </row>
    <row r="14" spans="1:15" ht="21" customHeight="1" x14ac:dyDescent="0.25">
      <c r="A14" s="199"/>
      <c r="B14" s="14">
        <v>11001</v>
      </c>
      <c r="C14" s="143" t="s">
        <v>74</v>
      </c>
      <c r="D14" s="16" t="s">
        <v>93</v>
      </c>
      <c r="E14" s="16" t="s">
        <v>93</v>
      </c>
      <c r="F14" s="16" t="s">
        <v>94</v>
      </c>
      <c r="G14" s="157">
        <f>'Հ 4'!D13</f>
        <v>417485.6</v>
      </c>
      <c r="H14" s="173">
        <v>417485.6</v>
      </c>
      <c r="I14" s="157">
        <v>417485.6</v>
      </c>
      <c r="J14" s="157">
        <v>417485.6</v>
      </c>
      <c r="K14" s="157">
        <v>417485.6</v>
      </c>
    </row>
    <row r="15" spans="1:15" ht="28.5" customHeight="1" x14ac:dyDescent="0.25">
      <c r="A15" s="200"/>
      <c r="B15" s="14">
        <v>11002</v>
      </c>
      <c r="C15" s="111" t="s">
        <v>104</v>
      </c>
      <c r="D15" s="16" t="s">
        <v>93</v>
      </c>
      <c r="E15" s="16" t="s">
        <v>93</v>
      </c>
      <c r="F15" s="16" t="s">
        <v>94</v>
      </c>
      <c r="G15" s="174">
        <v>25202</v>
      </c>
      <c r="H15" s="171">
        <v>34000</v>
      </c>
      <c r="I15" s="156">
        <v>34000</v>
      </c>
      <c r="J15" s="156">
        <v>34000</v>
      </c>
      <c r="K15" s="156">
        <v>34000</v>
      </c>
    </row>
    <row r="16" spans="1:15" ht="30" customHeight="1" x14ac:dyDescent="0.25">
      <c r="A16" s="199"/>
      <c r="B16" s="14">
        <v>11003</v>
      </c>
      <c r="C16" s="143" t="s">
        <v>5</v>
      </c>
      <c r="D16" s="16" t="s">
        <v>13</v>
      </c>
      <c r="E16" s="16" t="s">
        <v>14</v>
      </c>
      <c r="F16" s="16" t="s">
        <v>13</v>
      </c>
      <c r="G16" s="157">
        <f>'Հ 4'!D15</f>
        <v>235665.8</v>
      </c>
      <c r="H16" s="171">
        <v>220663.4</v>
      </c>
      <c r="I16" s="156">
        <v>220668</v>
      </c>
      <c r="J16" s="156">
        <v>220668</v>
      </c>
      <c r="K16" s="156">
        <v>220668</v>
      </c>
    </row>
    <row r="17" spans="1:15" ht="17.25" customHeight="1" x14ac:dyDescent="0.25">
      <c r="A17" s="201">
        <v>1120</v>
      </c>
      <c r="B17" s="14"/>
      <c r="C17" s="143" t="s">
        <v>75</v>
      </c>
      <c r="D17" s="116" t="s">
        <v>11</v>
      </c>
      <c r="E17" s="116" t="s">
        <v>11</v>
      </c>
      <c r="F17" s="17" t="s">
        <v>11</v>
      </c>
      <c r="G17" s="172">
        <f t="shared" ref="G17:K17" si="4">G18+G19+G20+G21+G22+G23+G24+G25</f>
        <v>11884976.500000004</v>
      </c>
      <c r="H17" s="172">
        <f t="shared" si="4"/>
        <v>12387473.800000001</v>
      </c>
      <c r="I17" s="172">
        <f>I18+I19+I20+I21+I22+I23+I24+I25</f>
        <v>13261626.147</v>
      </c>
      <c r="J17" s="172">
        <f t="shared" si="4"/>
        <v>13051508.946999999</v>
      </c>
      <c r="K17" s="172">
        <f t="shared" si="4"/>
        <v>18528686.247000001</v>
      </c>
    </row>
    <row r="18" spans="1:15" ht="20.25" customHeight="1" x14ac:dyDescent="0.25">
      <c r="A18" s="202"/>
      <c r="B18" s="14">
        <v>11001</v>
      </c>
      <c r="C18" s="139" t="s">
        <v>76</v>
      </c>
      <c r="D18" s="16" t="s">
        <v>93</v>
      </c>
      <c r="E18" s="16" t="s">
        <v>95</v>
      </c>
      <c r="F18" s="16" t="s">
        <v>13</v>
      </c>
      <c r="G18" s="175">
        <f>'Հ 4'!D17</f>
        <v>10626848.600000003</v>
      </c>
      <c r="H18" s="176">
        <f>'Հ 4'!AV17</f>
        <v>11081831.6</v>
      </c>
      <c r="I18" s="158">
        <f>'Հ 4'!CM17</f>
        <v>11558526.346999999</v>
      </c>
      <c r="J18" s="158">
        <f>'Հ 4'!EE17</f>
        <v>11558526.346999999</v>
      </c>
      <c r="K18" s="158">
        <f>'Հ 4'!FW17</f>
        <v>11558526.346999999</v>
      </c>
    </row>
    <row r="19" spans="1:15" ht="18" customHeight="1" x14ac:dyDescent="0.25">
      <c r="A19" s="202"/>
      <c r="B19" s="14">
        <v>11002</v>
      </c>
      <c r="C19" s="145" t="s">
        <v>78</v>
      </c>
      <c r="D19" s="16" t="s">
        <v>93</v>
      </c>
      <c r="E19" s="16" t="s">
        <v>95</v>
      </c>
      <c r="F19" s="16" t="s">
        <v>13</v>
      </c>
      <c r="G19" s="175">
        <f>'Հ 4'!D18</f>
        <v>484607.10000000009</v>
      </c>
      <c r="H19" s="176">
        <f>'Հ 4'!AV18</f>
        <v>530150.79999999993</v>
      </c>
      <c r="I19" s="158">
        <f>'Հ 4'!CM18</f>
        <v>567084.39999999991</v>
      </c>
      <c r="J19" s="158">
        <f>'Հ 4'!EE18</f>
        <v>572061.19999999995</v>
      </c>
      <c r="K19" s="158">
        <f>'Հ 4'!FW18</f>
        <v>577088.49999999988</v>
      </c>
    </row>
    <row r="20" spans="1:15" ht="25.5" customHeight="1" x14ac:dyDescent="0.25">
      <c r="A20" s="202"/>
      <c r="B20" s="14">
        <v>11004</v>
      </c>
      <c r="C20" s="141" t="s">
        <v>77</v>
      </c>
      <c r="D20" s="16" t="s">
        <v>96</v>
      </c>
      <c r="E20" s="16" t="s">
        <v>13</v>
      </c>
      <c r="F20" s="16" t="s">
        <v>13</v>
      </c>
      <c r="G20" s="175">
        <f>'Հ 4'!D19</f>
        <v>70889.2</v>
      </c>
      <c r="H20" s="176">
        <f>'Հ 4'!AV19</f>
        <v>150000</v>
      </c>
      <c r="I20" s="158">
        <f>'Հ 4'!CM19</f>
        <v>150000</v>
      </c>
      <c r="J20" s="158">
        <f>'Հ 4'!EE19</f>
        <v>150000</v>
      </c>
      <c r="K20" s="158">
        <f>'Հ 4'!FW19</f>
        <v>150000</v>
      </c>
    </row>
    <row r="21" spans="1:15" ht="29.25" customHeight="1" x14ac:dyDescent="0.25">
      <c r="A21" s="202"/>
      <c r="B21" s="14">
        <v>11005</v>
      </c>
      <c r="C21" s="146" t="s">
        <v>79</v>
      </c>
      <c r="D21" s="16" t="s">
        <v>98</v>
      </c>
      <c r="E21" s="16" t="s">
        <v>95</v>
      </c>
      <c r="F21" s="16" t="s">
        <v>13</v>
      </c>
      <c r="G21" s="175">
        <f>'Հ 4'!D20</f>
        <v>36927.4</v>
      </c>
      <c r="H21" s="176">
        <f>'Հ 4'!AV20</f>
        <v>36927.4</v>
      </c>
      <c r="I21" s="158">
        <f>'Հ 4'!CM20</f>
        <v>34507.4</v>
      </c>
      <c r="J21" s="158">
        <f>'Հ 4'!EE20</f>
        <v>34507.4</v>
      </c>
      <c r="K21" s="158">
        <f>'Հ 4'!FW20</f>
        <v>34507.4</v>
      </c>
    </row>
    <row r="22" spans="1:15" ht="45.75" customHeight="1" x14ac:dyDescent="0.25">
      <c r="A22" s="202"/>
      <c r="B22" s="14">
        <v>11007</v>
      </c>
      <c r="C22" s="141" t="s">
        <v>68</v>
      </c>
      <c r="D22" s="16" t="s">
        <v>93</v>
      </c>
      <c r="E22" s="16" t="s">
        <v>95</v>
      </c>
      <c r="F22" s="16" t="s">
        <v>13</v>
      </c>
      <c r="G22" s="175">
        <f>'Հ 4'!D21</f>
        <v>567537.30000000005</v>
      </c>
      <c r="H22" s="176">
        <f>'Հ 4'!AV21</f>
        <v>588564</v>
      </c>
      <c r="I22" s="158">
        <f>'Հ 4'!CM21</f>
        <v>588564</v>
      </c>
      <c r="J22" s="158">
        <f>'Հ 4'!EE21</f>
        <v>588564</v>
      </c>
      <c r="K22" s="158">
        <f>'Հ 4'!FW21</f>
        <v>588564</v>
      </c>
    </row>
    <row r="23" spans="1:15" ht="39.75" customHeight="1" x14ac:dyDescent="0.25">
      <c r="A23" s="202"/>
      <c r="B23" s="14">
        <v>31001</v>
      </c>
      <c r="C23" s="147" t="s">
        <v>80</v>
      </c>
      <c r="D23" s="16" t="s">
        <v>93</v>
      </c>
      <c r="E23" s="16" t="s">
        <v>95</v>
      </c>
      <c r="F23" s="16" t="s">
        <v>13</v>
      </c>
      <c r="G23" s="175">
        <f>'Հ 4'!D22</f>
        <v>2360.9</v>
      </c>
      <c r="H23" s="158">
        <f>'Հ 4'!AV22</f>
        <v>0</v>
      </c>
      <c r="I23" s="158">
        <f>'Հ 4'!CM22</f>
        <v>0</v>
      </c>
      <c r="J23" s="158">
        <f>'Հ 4'!EE22</f>
        <v>0</v>
      </c>
      <c r="K23" s="158">
        <f>'Հ 4'!FW22</f>
        <v>0</v>
      </c>
      <c r="L23" s="186" t="s">
        <v>144</v>
      </c>
      <c r="M23" s="12" t="s">
        <v>142</v>
      </c>
      <c r="N23" s="12" t="s">
        <v>143</v>
      </c>
      <c r="O23" s="12" t="s">
        <v>146</v>
      </c>
    </row>
    <row r="24" spans="1:15" ht="59.25" customHeight="1" x14ac:dyDescent="0.25">
      <c r="A24" s="202"/>
      <c r="B24" s="14">
        <v>31002</v>
      </c>
      <c r="C24" s="148" t="s">
        <v>122</v>
      </c>
      <c r="D24" s="16" t="s">
        <v>93</v>
      </c>
      <c r="E24" s="16" t="s">
        <v>95</v>
      </c>
      <c r="F24" s="16" t="s">
        <v>13</v>
      </c>
      <c r="G24" s="175">
        <f>'Հ 4'!D23</f>
        <v>54075.1</v>
      </c>
      <c r="H24" s="158">
        <f>'Հ 4'!AV23</f>
        <v>0</v>
      </c>
      <c r="I24" s="185">
        <f>'Հ 4'!CM23</f>
        <v>276000</v>
      </c>
      <c r="J24" s="158">
        <f>'Հ 4'!EE23</f>
        <v>0</v>
      </c>
      <c r="K24" s="158">
        <f>'Հ 4'!FW23</f>
        <v>0</v>
      </c>
      <c r="L24" s="187">
        <f>+M24+N24+O24</f>
        <v>276000</v>
      </c>
      <c r="M24" s="152">
        <v>90000</v>
      </c>
      <c r="N24" s="152">
        <v>151000</v>
      </c>
      <c r="O24" s="152">
        <v>35000</v>
      </c>
    </row>
    <row r="25" spans="1:15" ht="38.25" customHeight="1" x14ac:dyDescent="0.25">
      <c r="A25" s="203"/>
      <c r="B25" s="14">
        <v>31003</v>
      </c>
      <c r="C25" s="120" t="s">
        <v>129</v>
      </c>
      <c r="D25" s="16" t="s">
        <v>93</v>
      </c>
      <c r="E25" s="16" t="s">
        <v>95</v>
      </c>
      <c r="F25" s="16" t="s">
        <v>13</v>
      </c>
      <c r="G25" s="175">
        <f>'Հ 4'!D24</f>
        <v>41730.9</v>
      </c>
      <c r="H25" s="158">
        <f>'Հ 4'!AV24</f>
        <v>0</v>
      </c>
      <c r="I25" s="185">
        <f>'Հ 4'!CM24</f>
        <v>86944</v>
      </c>
      <c r="J25" s="158">
        <f>'Հ 4'!EE24</f>
        <v>147850</v>
      </c>
      <c r="K25" s="158">
        <f>'Հ 4'!FW24</f>
        <v>5620000</v>
      </c>
      <c r="L25" s="187">
        <f>+I25-417420</f>
        <v>-330476</v>
      </c>
      <c r="M25" s="12" t="s">
        <v>145</v>
      </c>
    </row>
    <row r="26" spans="1:15" ht="27" x14ac:dyDescent="0.25">
      <c r="A26" s="199">
        <v>1123</v>
      </c>
      <c r="B26" s="14"/>
      <c r="C26" s="141" t="s">
        <v>81</v>
      </c>
      <c r="D26" s="17" t="s">
        <v>11</v>
      </c>
      <c r="E26" s="17" t="s">
        <v>11</v>
      </c>
      <c r="F26" s="17" t="s">
        <v>11</v>
      </c>
      <c r="G26" s="172">
        <f t="shared" ref="G26:K26" si="5">G27+G28</f>
        <v>701809.3</v>
      </c>
      <c r="H26" s="172">
        <f t="shared" si="5"/>
        <v>635596.4</v>
      </c>
      <c r="I26" s="172">
        <f t="shared" si="5"/>
        <v>635690.6</v>
      </c>
      <c r="J26" s="172">
        <f t="shared" si="5"/>
        <v>635690.6</v>
      </c>
      <c r="K26" s="172">
        <f t="shared" si="5"/>
        <v>635690.6</v>
      </c>
    </row>
    <row r="27" spans="1:15" ht="29.25" customHeight="1" x14ac:dyDescent="0.25">
      <c r="A27" s="199"/>
      <c r="B27" s="14">
        <v>11001</v>
      </c>
      <c r="C27" s="140" t="s">
        <v>82</v>
      </c>
      <c r="D27" s="16" t="s">
        <v>97</v>
      </c>
      <c r="E27" s="16" t="s">
        <v>93</v>
      </c>
      <c r="F27" s="16" t="s">
        <v>94</v>
      </c>
      <c r="G27" s="177">
        <f>'Հ 4'!D26</f>
        <v>376807.8</v>
      </c>
      <c r="H27" s="178">
        <f>'Հ 4'!AV26</f>
        <v>375053.4</v>
      </c>
      <c r="I27" s="160">
        <f>'Հ 4'!CM26</f>
        <v>375147.6</v>
      </c>
      <c r="J27" s="160">
        <f>'Հ 4'!EE26</f>
        <v>375147.6</v>
      </c>
      <c r="K27" s="160">
        <f>'Հ 4'!FW26</f>
        <v>375147.6</v>
      </c>
    </row>
    <row r="28" spans="1:15" ht="16.5" customHeight="1" x14ac:dyDescent="0.25">
      <c r="A28" s="199"/>
      <c r="B28" s="14">
        <v>11002</v>
      </c>
      <c r="C28" s="143" t="s">
        <v>84</v>
      </c>
      <c r="D28" s="16" t="s">
        <v>97</v>
      </c>
      <c r="E28" s="16" t="s">
        <v>93</v>
      </c>
      <c r="F28" s="16" t="s">
        <v>94</v>
      </c>
      <c r="G28" s="177">
        <f>'Հ 4'!D27</f>
        <v>325001.5</v>
      </c>
      <c r="H28" s="160">
        <f>'Հ 4'!AV27</f>
        <v>260543</v>
      </c>
      <c r="I28" s="160">
        <f>'Հ 4'!CM27</f>
        <v>260543</v>
      </c>
      <c r="J28" s="160">
        <f>'Հ 4'!EE27</f>
        <v>260543</v>
      </c>
      <c r="K28" s="160">
        <f>'Հ 4'!FW27</f>
        <v>260543</v>
      </c>
    </row>
    <row r="29" spans="1:15" ht="19.5" customHeight="1" x14ac:dyDescent="0.25">
      <c r="A29" s="115">
        <v>1147</v>
      </c>
      <c r="B29" s="14"/>
      <c r="C29" s="141" t="s">
        <v>134</v>
      </c>
      <c r="D29" s="17" t="s">
        <v>11</v>
      </c>
      <c r="E29" s="17" t="s">
        <v>11</v>
      </c>
      <c r="F29" s="17" t="s">
        <v>11</v>
      </c>
      <c r="G29" s="172">
        <f>G30</f>
        <v>596130</v>
      </c>
      <c r="H29" s="172">
        <f t="shared" ref="H29:K29" si="6">H30</f>
        <v>590176.5</v>
      </c>
      <c r="I29" s="172">
        <f t="shared" si="6"/>
        <v>659893.30000000005</v>
      </c>
      <c r="J29" s="172">
        <f t="shared" si="6"/>
        <v>761318</v>
      </c>
      <c r="K29" s="172">
        <f t="shared" si="6"/>
        <v>761318</v>
      </c>
    </row>
    <row r="30" spans="1:15" ht="54" customHeight="1" x14ac:dyDescent="0.25">
      <c r="A30" s="115"/>
      <c r="B30" s="14">
        <v>11001</v>
      </c>
      <c r="C30" s="121" t="s">
        <v>123</v>
      </c>
      <c r="D30" s="122" t="s">
        <v>97</v>
      </c>
      <c r="E30" s="122" t="s">
        <v>94</v>
      </c>
      <c r="F30" s="122" t="s">
        <v>135</v>
      </c>
      <c r="G30" s="179">
        <f>'Հ 4'!D37</f>
        <v>596130</v>
      </c>
      <c r="H30" s="180">
        <f>'Հ 4'!AV36</f>
        <v>590176.5</v>
      </c>
      <c r="I30" s="180">
        <f>'Հ 4'!CM37</f>
        <v>659893.30000000005</v>
      </c>
      <c r="J30" s="180">
        <f>'Հ 4'!EE37</f>
        <v>761318</v>
      </c>
      <c r="K30" s="180">
        <f>'Հ 4'!FW37</f>
        <v>761318</v>
      </c>
    </row>
    <row r="31" spans="1:15" ht="32.25" customHeight="1" x14ac:dyDescent="0.25">
      <c r="A31" s="199">
        <v>1149</v>
      </c>
      <c r="B31" s="14"/>
      <c r="C31" s="143" t="s">
        <v>85</v>
      </c>
      <c r="D31" s="116" t="s">
        <v>11</v>
      </c>
      <c r="E31" s="116" t="s">
        <v>11</v>
      </c>
      <c r="F31" s="17" t="s">
        <v>11</v>
      </c>
      <c r="G31" s="181">
        <f>G32+G33+G34</f>
        <v>513032.5</v>
      </c>
      <c r="H31" s="181">
        <f t="shared" ref="H31:I31" si="7">H32+H33+H34</f>
        <v>494984.5</v>
      </c>
      <c r="I31" s="181">
        <f t="shared" si="7"/>
        <v>540021.4</v>
      </c>
      <c r="J31" s="181">
        <f t="shared" ref="J31" si="8">J32+J33+J34</f>
        <v>540021.4</v>
      </c>
      <c r="K31" s="181">
        <f t="shared" ref="K31" si="9">K32+K33+K34</f>
        <v>540021.4</v>
      </c>
    </row>
    <row r="32" spans="1:15" ht="30" customHeight="1" x14ac:dyDescent="0.25">
      <c r="A32" s="199"/>
      <c r="B32" s="14">
        <v>11001</v>
      </c>
      <c r="C32" s="140" t="s">
        <v>86</v>
      </c>
      <c r="D32" s="16" t="s">
        <v>98</v>
      </c>
      <c r="E32" s="16" t="s">
        <v>95</v>
      </c>
      <c r="F32" s="16" t="s">
        <v>94</v>
      </c>
      <c r="G32" s="157">
        <f>'Հ 4'!D29</f>
        <v>249250</v>
      </c>
      <c r="H32" s="173">
        <f>'Հ 4'!AV29</f>
        <v>213000.8</v>
      </c>
      <c r="I32" s="157">
        <f>'Հ 4'!CM29</f>
        <v>197652</v>
      </c>
      <c r="J32" s="157">
        <f>'Հ 4'!EE29</f>
        <v>197652</v>
      </c>
      <c r="K32" s="157">
        <f>'Հ 4'!FW29</f>
        <v>197652</v>
      </c>
    </row>
    <row r="33" spans="1:11" ht="26.25" customHeight="1" x14ac:dyDescent="0.25">
      <c r="A33" s="199"/>
      <c r="B33" s="14">
        <v>11002</v>
      </c>
      <c r="C33" s="141" t="s">
        <v>87</v>
      </c>
      <c r="D33" s="16" t="s">
        <v>98</v>
      </c>
      <c r="E33" s="16" t="s">
        <v>95</v>
      </c>
      <c r="F33" s="16" t="s">
        <v>94</v>
      </c>
      <c r="G33" s="157">
        <f>'Հ 4'!D30</f>
        <v>230525.7</v>
      </c>
      <c r="H33" s="173">
        <f>'Հ 4'!AV30</f>
        <v>237537.7</v>
      </c>
      <c r="I33" s="157">
        <f>'Հ 4'!CM30</f>
        <v>275700.40000000002</v>
      </c>
      <c r="J33" s="157">
        <f>'Հ 4'!EE30</f>
        <v>275700.40000000002</v>
      </c>
      <c r="K33" s="157">
        <f>'Հ 4'!FW30</f>
        <v>275700.40000000002</v>
      </c>
    </row>
    <row r="34" spans="1:11" ht="30" customHeight="1" x14ac:dyDescent="0.25">
      <c r="A34" s="199"/>
      <c r="B34" s="14">
        <v>12001</v>
      </c>
      <c r="C34" s="149" t="s">
        <v>88</v>
      </c>
      <c r="D34" s="16" t="s">
        <v>98</v>
      </c>
      <c r="E34" s="16" t="s">
        <v>95</v>
      </c>
      <c r="F34" s="16" t="s">
        <v>94</v>
      </c>
      <c r="G34" s="157">
        <f>'Հ 4'!D31</f>
        <v>33256.800000000003</v>
      </c>
      <c r="H34" s="173">
        <f>'Հ 4'!AV31</f>
        <v>44446</v>
      </c>
      <c r="I34" s="157">
        <f>'Հ 4'!CM31</f>
        <v>66669</v>
      </c>
      <c r="J34" s="157">
        <f>'Հ 4'!EE31</f>
        <v>66669</v>
      </c>
      <c r="K34" s="157">
        <f>'Հ 4'!FW31</f>
        <v>66669</v>
      </c>
    </row>
    <row r="35" spans="1:11" x14ac:dyDescent="0.25">
      <c r="A35" s="199">
        <v>1182</v>
      </c>
      <c r="B35" s="14"/>
      <c r="C35" s="141" t="s">
        <v>89</v>
      </c>
      <c r="D35" s="116" t="s">
        <v>11</v>
      </c>
      <c r="E35" s="116" t="s">
        <v>11</v>
      </c>
      <c r="F35" s="17" t="s">
        <v>11</v>
      </c>
      <c r="G35" s="172">
        <f t="shared" ref="G35:K35" si="10">G36+G37</f>
        <v>2353044.5000000005</v>
      </c>
      <c r="H35" s="172">
        <f t="shared" si="10"/>
        <v>2342557.4</v>
      </c>
      <c r="I35" s="172">
        <f t="shared" si="10"/>
        <v>2490536.2000000002</v>
      </c>
      <c r="J35" s="172">
        <f t="shared" si="10"/>
        <v>2536770.1</v>
      </c>
      <c r="K35" s="172">
        <f t="shared" si="10"/>
        <v>2568135.8000000003</v>
      </c>
    </row>
    <row r="36" spans="1:11" ht="27" customHeight="1" x14ac:dyDescent="0.25">
      <c r="A36" s="199"/>
      <c r="B36" s="14">
        <v>11001</v>
      </c>
      <c r="C36" s="144" t="s">
        <v>90</v>
      </c>
      <c r="D36" s="16" t="s">
        <v>93</v>
      </c>
      <c r="E36" s="16" t="s">
        <v>93</v>
      </c>
      <c r="F36" s="16" t="s">
        <v>13</v>
      </c>
      <c r="G36" s="157">
        <f>'Հ 4'!D34</f>
        <v>2330885.9000000004</v>
      </c>
      <c r="H36" s="171">
        <f>'Հ 4'!AV34</f>
        <v>2342557.4</v>
      </c>
      <c r="I36" s="156">
        <f>'Հ 4'!CM34</f>
        <v>2454036.2000000002</v>
      </c>
      <c r="J36" s="156">
        <f>'Հ 4'!EE34</f>
        <v>2500770.1</v>
      </c>
      <c r="K36" s="156">
        <f>'Հ 4'!FW34</f>
        <v>2532135.8000000003</v>
      </c>
    </row>
    <row r="37" spans="1:11" ht="30" customHeight="1" x14ac:dyDescent="0.25">
      <c r="A37" s="115"/>
      <c r="B37" s="14">
        <v>31001</v>
      </c>
      <c r="C37" s="120" t="s">
        <v>91</v>
      </c>
      <c r="D37" s="16" t="s">
        <v>93</v>
      </c>
      <c r="E37" s="16" t="s">
        <v>93</v>
      </c>
      <c r="F37" s="16" t="s">
        <v>13</v>
      </c>
      <c r="G37" s="157">
        <f>'Հ 4'!D35</f>
        <v>22158.6</v>
      </c>
      <c r="H37" s="156">
        <f>'Հ 4'!AV35</f>
        <v>0</v>
      </c>
      <c r="I37" s="156">
        <f>'Հ 4'!CM35</f>
        <v>36500</v>
      </c>
      <c r="J37" s="156">
        <f>'Հ 4'!EE35</f>
        <v>36000</v>
      </c>
      <c r="K37" s="156">
        <f>'Հ 4'!FW35</f>
        <v>36000</v>
      </c>
    </row>
    <row r="38" spans="1:11" ht="25.5" x14ac:dyDescent="0.25">
      <c r="A38" s="115">
        <v>1228</v>
      </c>
      <c r="B38" s="14"/>
      <c r="C38" s="150" t="s">
        <v>139</v>
      </c>
      <c r="D38" s="17" t="s">
        <v>11</v>
      </c>
      <c r="E38" s="17" t="s">
        <v>11</v>
      </c>
      <c r="F38" s="17" t="s">
        <v>11</v>
      </c>
      <c r="G38" s="172">
        <f t="shared" ref="G38" si="11">G40+G39</f>
        <v>0</v>
      </c>
      <c r="H38" s="172">
        <f>H40+H39</f>
        <v>1984996</v>
      </c>
      <c r="I38" s="172"/>
      <c r="J38" s="172">
        <f t="shared" ref="J38:K38" si="12">J40+J39</f>
        <v>0</v>
      </c>
      <c r="K38" s="172">
        <f t="shared" si="12"/>
        <v>0</v>
      </c>
    </row>
    <row r="39" spans="1:11" ht="25.5" x14ac:dyDescent="0.25">
      <c r="A39" s="138"/>
      <c r="B39" s="14">
        <v>31001</v>
      </c>
      <c r="C39" s="150" t="s">
        <v>140</v>
      </c>
      <c r="D39" s="122"/>
      <c r="E39" s="122"/>
      <c r="F39" s="122"/>
      <c r="G39" s="179">
        <f>'Հ 4'!D45</f>
        <v>0</v>
      </c>
      <c r="H39" s="176">
        <v>1000000</v>
      </c>
      <c r="I39" s="180">
        <v>1000000</v>
      </c>
      <c r="J39" s="180"/>
      <c r="K39" s="180"/>
    </row>
    <row r="40" spans="1:11" ht="25.5" x14ac:dyDescent="0.25">
      <c r="A40" s="115"/>
      <c r="B40" s="14">
        <v>31002</v>
      </c>
      <c r="C40" s="150" t="s">
        <v>138</v>
      </c>
      <c r="D40" s="122"/>
      <c r="E40" s="122"/>
      <c r="F40" s="122"/>
      <c r="G40" s="179">
        <f>'Հ 4'!D46</f>
        <v>0</v>
      </c>
      <c r="H40" s="176">
        <f>'Հ 4'!AV40</f>
        <v>984996</v>
      </c>
      <c r="I40" s="185">
        <v>500000</v>
      </c>
      <c r="J40" s="180"/>
      <c r="K40" s="180"/>
    </row>
    <row r="45" spans="1:11" x14ac:dyDescent="0.25">
      <c r="A45" s="12" t="s">
        <v>141</v>
      </c>
    </row>
  </sheetData>
  <mergeCells count="16">
    <mergeCell ref="A31:A34"/>
    <mergeCell ref="A35:A36"/>
    <mergeCell ref="A6:A10"/>
    <mergeCell ref="A11:A12"/>
    <mergeCell ref="A13:A16"/>
    <mergeCell ref="A26:A28"/>
    <mergeCell ref="A17:A25"/>
    <mergeCell ref="K3:K4"/>
    <mergeCell ref="J3:J4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opLeftCell="AC25" zoomScale="106" zoomScaleNormal="106" workbookViewId="0">
      <selection activeCell="AO41" sqref="AO41"/>
    </sheetView>
  </sheetViews>
  <sheetFormatPr defaultColWidth="9.140625" defaultRowHeight="12.75" x14ac:dyDescent="0.25"/>
  <cols>
    <col min="1" max="1" width="7.140625" style="43" customWidth="1"/>
    <col min="2" max="2" width="12.7109375" style="43" customWidth="1"/>
    <col min="3" max="3" width="44.28515625" style="43" customWidth="1"/>
    <col min="4" max="4" width="11.5703125" style="43" customWidth="1"/>
    <col min="5" max="5" width="10.28515625" style="43" bestFit="1" customWidth="1"/>
    <col min="6" max="9" width="9.28515625" style="43" bestFit="1" customWidth="1"/>
    <col min="10" max="10" width="9.7109375" style="43" bestFit="1" customWidth="1"/>
    <col min="11" max="15" width="9.28515625" style="43" bestFit="1" customWidth="1"/>
    <col min="16" max="16" width="11.7109375" style="43" bestFit="1" customWidth="1"/>
    <col min="17" max="17" width="10.28515625" style="43" bestFit="1" customWidth="1"/>
    <col min="18" max="19" width="9.28515625" style="43" bestFit="1" customWidth="1"/>
    <col min="20" max="20" width="9.7109375" style="43" bestFit="1" customWidth="1"/>
    <col min="21" max="21" width="9.28515625" style="43" bestFit="1" customWidth="1"/>
    <col min="22" max="22" width="9.7109375" style="43" bestFit="1" customWidth="1"/>
    <col min="23" max="27" width="9.28515625" style="43" bestFit="1" customWidth="1"/>
    <col min="28" max="28" width="10.7109375" style="43" bestFit="1" customWidth="1"/>
    <col min="29" max="29" width="10.42578125" style="43" bestFit="1" customWidth="1"/>
    <col min="30" max="30" width="9.7109375" style="43" bestFit="1" customWidth="1"/>
    <col min="31" max="31" width="9.42578125" style="43" bestFit="1" customWidth="1"/>
    <col min="32" max="34" width="9.7109375" style="43" bestFit="1" customWidth="1"/>
    <col min="35" max="35" width="9.42578125" style="43" bestFit="1" customWidth="1"/>
    <col min="36" max="39" width="9.28515625" style="43" bestFit="1" customWidth="1"/>
    <col min="40" max="40" width="10.7109375" style="43" bestFit="1" customWidth="1"/>
    <col min="41" max="41" width="10.42578125" style="43" bestFit="1" customWidth="1"/>
    <col min="42" max="42" width="9.28515625" style="43" bestFit="1" customWidth="1"/>
    <col min="43" max="43" width="9.42578125" style="43" bestFit="1" customWidth="1"/>
    <col min="44" max="44" width="9.28515625" style="43" customWidth="1"/>
    <col min="45" max="45" width="9.28515625" style="43" bestFit="1" customWidth="1"/>
    <col min="46" max="46" width="10.42578125" style="43" customWidth="1"/>
    <col min="47" max="47" width="9.42578125" style="43" bestFit="1" customWidth="1"/>
    <col min="48" max="49" width="9.28515625" style="43" bestFit="1" customWidth="1"/>
    <col min="50" max="50" width="10.85546875" style="43" customWidth="1"/>
    <col min="51" max="51" width="9.28515625" style="43" bestFit="1" customWidth="1"/>
    <col min="52" max="52" width="10.5703125" style="43" bestFit="1" customWidth="1"/>
    <col min="53" max="53" width="10.42578125" style="43" bestFit="1" customWidth="1"/>
    <col min="54" max="54" width="9.28515625" style="43" bestFit="1" customWidth="1"/>
    <col min="55" max="55" width="9.42578125" style="43" bestFit="1" customWidth="1"/>
    <col min="56" max="56" width="10.140625" style="43" customWidth="1"/>
    <col min="57" max="57" width="9.28515625" style="43" bestFit="1" customWidth="1"/>
    <col min="58" max="58" width="10.28515625" style="43" customWidth="1"/>
    <col min="59" max="59" width="9.42578125" style="43" bestFit="1" customWidth="1"/>
    <col min="60" max="61" width="9.28515625" style="43" bestFit="1" customWidth="1"/>
    <col min="62" max="62" width="10.85546875" style="43" customWidth="1"/>
    <col min="63" max="63" width="9.28515625" style="43" bestFit="1" customWidth="1"/>
    <col min="64" max="16384" width="9.140625" style="43"/>
  </cols>
  <sheetData>
    <row r="1" spans="1:64" ht="13.5" thickBot="1" x14ac:dyDescent="0.3">
      <c r="A1" s="42" t="s">
        <v>105</v>
      </c>
    </row>
    <row r="2" spans="1:64" ht="60" customHeight="1" x14ac:dyDescent="0.25">
      <c r="A2" s="207" t="s">
        <v>2</v>
      </c>
      <c r="B2" s="208"/>
      <c r="C2" s="211" t="s">
        <v>3</v>
      </c>
      <c r="D2" s="213" t="s">
        <v>125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 t="s">
        <v>126</v>
      </c>
      <c r="Q2" s="213"/>
      <c r="R2" s="213"/>
      <c r="S2" s="213"/>
      <c r="T2" s="213"/>
      <c r="U2" s="213"/>
      <c r="V2" s="213"/>
      <c r="W2" s="213"/>
      <c r="X2" s="213"/>
      <c r="Y2" s="213"/>
      <c r="Z2" s="44"/>
      <c r="AA2" s="44"/>
      <c r="AB2" s="204" t="s">
        <v>12</v>
      </c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6"/>
      <c r="AN2" s="204" t="s">
        <v>120</v>
      </c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6"/>
      <c r="AZ2" s="204" t="s">
        <v>132</v>
      </c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6"/>
    </row>
    <row r="3" spans="1:64" ht="88.5" customHeight="1" thickBot="1" x14ac:dyDescent="0.3">
      <c r="A3" s="209"/>
      <c r="B3" s="210"/>
      <c r="C3" s="212"/>
      <c r="D3" s="45" t="s">
        <v>0</v>
      </c>
      <c r="E3" s="46" t="s">
        <v>106</v>
      </c>
      <c r="F3" s="46" t="s">
        <v>107</v>
      </c>
      <c r="G3" s="46" t="s">
        <v>113</v>
      </c>
      <c r="H3" s="46" t="s">
        <v>108</v>
      </c>
      <c r="I3" s="46" t="s">
        <v>114</v>
      </c>
      <c r="J3" s="46" t="s">
        <v>109</v>
      </c>
      <c r="K3" s="46" t="s">
        <v>110</v>
      </c>
      <c r="L3" s="46" t="s">
        <v>111</v>
      </c>
      <c r="M3" s="46" t="s">
        <v>112</v>
      </c>
      <c r="N3" s="46" t="s">
        <v>115</v>
      </c>
      <c r="O3" s="46" t="s">
        <v>116</v>
      </c>
      <c r="P3" s="46" t="s">
        <v>0</v>
      </c>
      <c r="Q3" s="46" t="s">
        <v>106</v>
      </c>
      <c r="R3" s="46" t="s">
        <v>107</v>
      </c>
      <c r="S3" s="46" t="s">
        <v>113</v>
      </c>
      <c r="T3" s="46" t="s">
        <v>108</v>
      </c>
      <c r="U3" s="46" t="s">
        <v>114</v>
      </c>
      <c r="V3" s="46" t="s">
        <v>109</v>
      </c>
      <c r="W3" s="46" t="s">
        <v>110</v>
      </c>
      <c r="X3" s="46" t="s">
        <v>111</v>
      </c>
      <c r="Y3" s="46" t="s">
        <v>112</v>
      </c>
      <c r="Z3" s="46" t="s">
        <v>115</v>
      </c>
      <c r="AA3" s="46" t="s">
        <v>116</v>
      </c>
      <c r="AB3" s="46" t="s">
        <v>0</v>
      </c>
      <c r="AC3" s="46" t="s">
        <v>106</v>
      </c>
      <c r="AD3" s="46" t="s">
        <v>107</v>
      </c>
      <c r="AE3" s="46" t="s">
        <v>113</v>
      </c>
      <c r="AF3" s="46" t="s">
        <v>108</v>
      </c>
      <c r="AG3" s="46" t="s">
        <v>114</v>
      </c>
      <c r="AH3" s="46" t="s">
        <v>109</v>
      </c>
      <c r="AI3" s="46" t="s">
        <v>110</v>
      </c>
      <c r="AJ3" s="46" t="s">
        <v>111</v>
      </c>
      <c r="AK3" s="46" t="s">
        <v>112</v>
      </c>
      <c r="AL3" s="46" t="s">
        <v>115</v>
      </c>
      <c r="AM3" s="46" t="s">
        <v>116</v>
      </c>
      <c r="AN3" s="46" t="s">
        <v>0</v>
      </c>
      <c r="AO3" s="46" t="s">
        <v>106</v>
      </c>
      <c r="AP3" s="46" t="s">
        <v>113</v>
      </c>
      <c r="AQ3" s="46" t="s">
        <v>107</v>
      </c>
      <c r="AR3" s="46" t="s">
        <v>108</v>
      </c>
      <c r="AS3" s="46" t="s">
        <v>114</v>
      </c>
      <c r="AT3" s="46" t="s">
        <v>109</v>
      </c>
      <c r="AU3" s="46" t="s">
        <v>110</v>
      </c>
      <c r="AV3" s="46" t="s">
        <v>111</v>
      </c>
      <c r="AW3" s="46" t="s">
        <v>112</v>
      </c>
      <c r="AX3" s="46" t="s">
        <v>115</v>
      </c>
      <c r="AY3" s="46" t="s">
        <v>116</v>
      </c>
      <c r="AZ3" s="46" t="s">
        <v>0</v>
      </c>
      <c r="BA3" s="46" t="s">
        <v>106</v>
      </c>
      <c r="BB3" s="46" t="s">
        <v>113</v>
      </c>
      <c r="BC3" s="46" t="s">
        <v>107</v>
      </c>
      <c r="BD3" s="46" t="s">
        <v>108</v>
      </c>
      <c r="BE3" s="46" t="s">
        <v>114</v>
      </c>
      <c r="BF3" s="46" t="s">
        <v>109</v>
      </c>
      <c r="BG3" s="46" t="s">
        <v>110</v>
      </c>
      <c r="BH3" s="46" t="s">
        <v>111</v>
      </c>
      <c r="BI3" s="46" t="s">
        <v>112</v>
      </c>
      <c r="BJ3" s="46" t="s">
        <v>115</v>
      </c>
      <c r="BK3" s="46" t="s">
        <v>116</v>
      </c>
    </row>
    <row r="4" spans="1:64" ht="39" customHeight="1" x14ac:dyDescent="0.25">
      <c r="A4" s="194">
        <v>1057</v>
      </c>
      <c r="B4" s="5"/>
      <c r="C4" s="47" t="s">
        <v>69</v>
      </c>
      <c r="D4" s="48">
        <f>D5+D6+D7+D9+D8</f>
        <v>1571852.4000000001</v>
      </c>
      <c r="E4" s="48">
        <f t="shared" ref="E4:BK4" si="0">E5+E6+E7+E9+E8</f>
        <v>0</v>
      </c>
      <c r="F4" s="48">
        <f t="shared" si="0"/>
        <v>0</v>
      </c>
      <c r="G4" s="48">
        <f t="shared" si="0"/>
        <v>0</v>
      </c>
      <c r="H4" s="48">
        <f t="shared" si="0"/>
        <v>0</v>
      </c>
      <c r="I4" s="48">
        <f t="shared" si="0"/>
        <v>0</v>
      </c>
      <c r="J4" s="48">
        <f t="shared" si="0"/>
        <v>0</v>
      </c>
      <c r="K4" s="48">
        <f t="shared" si="0"/>
        <v>0</v>
      </c>
      <c r="L4" s="48">
        <f t="shared" si="0"/>
        <v>0</v>
      </c>
      <c r="M4" s="48">
        <f t="shared" si="0"/>
        <v>0</v>
      </c>
      <c r="N4" s="48">
        <f t="shared" si="0"/>
        <v>0</v>
      </c>
      <c r="O4" s="48">
        <f t="shared" si="0"/>
        <v>0</v>
      </c>
      <c r="P4" s="48">
        <f t="shared" si="0"/>
        <v>1801600.5</v>
      </c>
      <c r="Q4" s="48">
        <f t="shared" si="0"/>
        <v>0</v>
      </c>
      <c r="R4" s="48">
        <f t="shared" si="0"/>
        <v>0</v>
      </c>
      <c r="S4" s="48">
        <f t="shared" si="0"/>
        <v>0</v>
      </c>
      <c r="T4" s="48">
        <f t="shared" si="0"/>
        <v>0</v>
      </c>
      <c r="U4" s="48">
        <f t="shared" si="0"/>
        <v>0</v>
      </c>
      <c r="V4" s="48">
        <f t="shared" si="0"/>
        <v>0</v>
      </c>
      <c r="W4" s="48">
        <f t="shared" si="0"/>
        <v>0</v>
      </c>
      <c r="X4" s="48">
        <f t="shared" si="0"/>
        <v>0</v>
      </c>
      <c r="Y4" s="48">
        <f t="shared" si="0"/>
        <v>0</v>
      </c>
      <c r="Z4" s="48">
        <f t="shared" si="0"/>
        <v>0</v>
      </c>
      <c r="AA4" s="48">
        <f t="shared" si="0"/>
        <v>0</v>
      </c>
      <c r="AB4" s="48">
        <f>AB5+AB6+AB7+AB9+AB8</f>
        <v>1828684.9</v>
      </c>
      <c r="AC4" s="48">
        <f t="shared" si="0"/>
        <v>0</v>
      </c>
      <c r="AD4" s="48">
        <f t="shared" si="0"/>
        <v>0</v>
      </c>
      <c r="AE4" s="48">
        <f t="shared" si="0"/>
        <v>0</v>
      </c>
      <c r="AF4" s="48">
        <f t="shared" si="0"/>
        <v>0</v>
      </c>
      <c r="AG4" s="48">
        <f t="shared" si="0"/>
        <v>0</v>
      </c>
      <c r="AH4" s="48">
        <f t="shared" si="0"/>
        <v>0</v>
      </c>
      <c r="AI4" s="48">
        <f t="shared" si="0"/>
        <v>0</v>
      </c>
      <c r="AJ4" s="48">
        <f t="shared" si="0"/>
        <v>0</v>
      </c>
      <c r="AK4" s="48">
        <f t="shared" si="0"/>
        <v>0</v>
      </c>
      <c r="AL4" s="48">
        <f t="shared" si="0"/>
        <v>0</v>
      </c>
      <c r="AM4" s="48">
        <f t="shared" si="0"/>
        <v>0</v>
      </c>
      <c r="AN4" s="48">
        <f t="shared" si="0"/>
        <v>1848204.8</v>
      </c>
      <c r="AO4" s="48">
        <f t="shared" si="0"/>
        <v>0</v>
      </c>
      <c r="AP4" s="48">
        <f t="shared" si="0"/>
        <v>0</v>
      </c>
      <c r="AQ4" s="48">
        <f t="shared" si="0"/>
        <v>0</v>
      </c>
      <c r="AR4" s="48">
        <f t="shared" si="0"/>
        <v>0</v>
      </c>
      <c r="AS4" s="48">
        <f t="shared" si="0"/>
        <v>0</v>
      </c>
      <c r="AT4" s="48">
        <f t="shared" si="0"/>
        <v>0</v>
      </c>
      <c r="AU4" s="48">
        <f t="shared" si="0"/>
        <v>0</v>
      </c>
      <c r="AV4" s="48">
        <f t="shared" si="0"/>
        <v>0</v>
      </c>
      <c r="AW4" s="48">
        <f t="shared" si="0"/>
        <v>0</v>
      </c>
      <c r="AX4" s="48">
        <f t="shared" si="0"/>
        <v>0</v>
      </c>
      <c r="AY4" s="48">
        <f t="shared" si="0"/>
        <v>0</v>
      </c>
      <c r="AZ4" s="48">
        <f t="shared" si="0"/>
        <v>1799821.5999999999</v>
      </c>
      <c r="BA4" s="48">
        <f t="shared" si="0"/>
        <v>0</v>
      </c>
      <c r="BB4" s="48">
        <f t="shared" si="0"/>
        <v>0</v>
      </c>
      <c r="BC4" s="48">
        <f t="shared" si="0"/>
        <v>0</v>
      </c>
      <c r="BD4" s="48">
        <f t="shared" si="0"/>
        <v>0</v>
      </c>
      <c r="BE4" s="48">
        <f t="shared" si="0"/>
        <v>0</v>
      </c>
      <c r="BF4" s="48">
        <f t="shared" si="0"/>
        <v>0</v>
      </c>
      <c r="BG4" s="48">
        <f t="shared" si="0"/>
        <v>0</v>
      </c>
      <c r="BH4" s="48">
        <f t="shared" si="0"/>
        <v>0</v>
      </c>
      <c r="BI4" s="48">
        <f t="shared" si="0"/>
        <v>0</v>
      </c>
      <c r="BJ4" s="48">
        <f t="shared" si="0"/>
        <v>0</v>
      </c>
      <c r="BK4" s="48">
        <f t="shared" si="0"/>
        <v>0</v>
      </c>
    </row>
    <row r="5" spans="1:64" ht="38.25" x14ac:dyDescent="0.25">
      <c r="A5" s="194"/>
      <c r="B5" s="5">
        <v>11001</v>
      </c>
      <c r="C5" s="129" t="s">
        <v>117</v>
      </c>
      <c r="D5" s="49">
        <v>1466113.8</v>
      </c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0">
        <v>1685260.5</v>
      </c>
      <c r="Q5" s="50"/>
      <c r="R5" s="51"/>
      <c r="S5" s="51"/>
      <c r="T5" s="51"/>
      <c r="U5" s="51"/>
      <c r="V5" s="51"/>
      <c r="W5" s="51"/>
      <c r="X5" s="51"/>
      <c r="Y5" s="51"/>
      <c r="Z5" s="51"/>
      <c r="AA5" s="51"/>
      <c r="AB5" s="52">
        <v>1713881.4</v>
      </c>
      <c r="AC5" s="50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2">
        <v>1732871.6</v>
      </c>
      <c r="AO5" s="50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2">
        <v>1753472.4</v>
      </c>
      <c r="BA5" s="50"/>
      <c r="BB5" s="51"/>
      <c r="BC5" s="51"/>
      <c r="BD5" s="51"/>
      <c r="BE5" s="51"/>
      <c r="BF5" s="51"/>
      <c r="BG5" s="51"/>
      <c r="BH5" s="51"/>
      <c r="BI5" s="51"/>
      <c r="BJ5" s="51"/>
      <c r="BK5" s="51"/>
    </row>
    <row r="6" spans="1:64" x14ac:dyDescent="0.25">
      <c r="A6" s="194"/>
      <c r="B6" s="5">
        <v>11003</v>
      </c>
      <c r="C6" s="126" t="s">
        <v>70</v>
      </c>
      <c r="D6" s="53">
        <v>39133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0">
        <v>41648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0">
        <v>44936.800000000003</v>
      </c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0">
        <v>45466.5</v>
      </c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3">
        <v>46349.2</v>
      </c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</row>
    <row r="7" spans="1:64" ht="39" customHeight="1" x14ac:dyDescent="0.25">
      <c r="A7" s="194"/>
      <c r="B7" s="5">
        <v>11007</v>
      </c>
      <c r="C7" s="131" t="s">
        <v>92</v>
      </c>
      <c r="D7" s="49">
        <v>52864.800000000003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0">
        <v>74692</v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0">
        <v>69866.7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0">
        <v>69866.7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3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</row>
    <row r="8" spans="1:64" ht="25.5" x14ac:dyDescent="0.25">
      <c r="A8" s="195"/>
      <c r="B8" s="5">
        <v>31001</v>
      </c>
      <c r="C8" s="134" t="s">
        <v>71</v>
      </c>
      <c r="D8" s="38">
        <v>13740.8</v>
      </c>
      <c r="E8" s="38"/>
      <c r="F8" s="51"/>
      <c r="G8" s="51"/>
      <c r="H8" s="51"/>
      <c r="I8" s="51"/>
      <c r="J8" s="51"/>
      <c r="K8" s="51"/>
      <c r="L8" s="51"/>
      <c r="M8" s="51"/>
      <c r="N8" s="51"/>
      <c r="O8" s="51"/>
      <c r="P8" s="50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0"/>
      <c r="AC8" s="50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0"/>
      <c r="AO8" s="50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41"/>
      <c r="BA8" s="4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4" x14ac:dyDescent="0.25">
      <c r="A9" s="194"/>
      <c r="B9" s="5"/>
      <c r="C9" s="99"/>
      <c r="D9" s="49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0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0"/>
      <c r="AC9" s="5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0"/>
      <c r="AO9" s="50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3"/>
      <c r="BA9" s="53"/>
      <c r="BB9" s="51"/>
      <c r="BC9" s="51"/>
      <c r="BD9" s="51"/>
      <c r="BE9" s="51"/>
      <c r="BF9" s="51"/>
      <c r="BG9" s="51"/>
      <c r="BH9" s="51"/>
      <c r="BI9" s="51"/>
      <c r="BJ9" s="51"/>
      <c r="BK9" s="51"/>
    </row>
    <row r="10" spans="1:64" ht="21.75" customHeight="1" x14ac:dyDescent="0.25">
      <c r="A10" s="194">
        <v>1052</v>
      </c>
      <c r="B10" s="5"/>
      <c r="C10" s="100" t="s">
        <v>72</v>
      </c>
      <c r="D10" s="55">
        <f>D11</f>
        <v>311660.2</v>
      </c>
      <c r="E10" s="55">
        <f t="shared" ref="E10:BK10" si="1">E11</f>
        <v>85605.6</v>
      </c>
      <c r="F10" s="55">
        <f t="shared" si="1"/>
        <v>21705.200000000001</v>
      </c>
      <c r="G10" s="56">
        <f t="shared" si="1"/>
        <v>21416.400000000001</v>
      </c>
      <c r="H10" s="56">
        <f t="shared" si="1"/>
        <v>14586</v>
      </c>
      <c r="I10" s="56">
        <f t="shared" si="1"/>
        <v>29576.799999999999</v>
      </c>
      <c r="J10" s="55">
        <f t="shared" si="1"/>
        <v>21416.400000000001</v>
      </c>
      <c r="K10" s="55">
        <f t="shared" si="1"/>
        <v>26770.5</v>
      </c>
      <c r="L10" s="55">
        <f t="shared" si="1"/>
        <v>34159.599999999999</v>
      </c>
      <c r="M10" s="55">
        <f t="shared" si="1"/>
        <v>22988.799999999999</v>
      </c>
      <c r="N10" s="55">
        <f t="shared" si="1"/>
        <v>14219.5</v>
      </c>
      <c r="O10" s="55">
        <f t="shared" si="1"/>
        <v>21416.400000000001</v>
      </c>
      <c r="P10" s="55">
        <f t="shared" si="1"/>
        <v>330585.8</v>
      </c>
      <c r="Q10" s="55">
        <f t="shared" si="1"/>
        <v>98543.8</v>
      </c>
      <c r="R10" s="55">
        <f t="shared" si="1"/>
        <v>22270.400000000001</v>
      </c>
      <c r="S10" s="56">
        <f t="shared" si="1"/>
        <v>21587.200000000001</v>
      </c>
      <c r="T10" s="55">
        <f t="shared" si="1"/>
        <v>14714.2</v>
      </c>
      <c r="U10" s="56">
        <f t="shared" si="1"/>
        <v>30994.1</v>
      </c>
      <c r="V10" s="55">
        <f t="shared" si="1"/>
        <v>21587.200000000001</v>
      </c>
      <c r="W10" s="56">
        <f t="shared" si="1"/>
        <v>26984</v>
      </c>
      <c r="X10" s="55">
        <f t="shared" si="1"/>
        <v>34568.800000000003</v>
      </c>
      <c r="Y10" s="55">
        <f t="shared" si="1"/>
        <v>23291.1</v>
      </c>
      <c r="Z10" s="55">
        <f t="shared" si="1"/>
        <v>14457.8</v>
      </c>
      <c r="AA10" s="55">
        <f t="shared" si="1"/>
        <v>21587.200000000001</v>
      </c>
      <c r="AB10" s="55">
        <f t="shared" si="1"/>
        <v>330585.8</v>
      </c>
      <c r="AC10" s="55">
        <f t="shared" si="1"/>
        <v>98543.8</v>
      </c>
      <c r="AD10" s="55">
        <f t="shared" si="1"/>
        <v>22270.400000000001</v>
      </c>
      <c r="AE10" s="56">
        <f t="shared" si="1"/>
        <v>21587.200000000001</v>
      </c>
      <c r="AF10" s="55">
        <f t="shared" si="1"/>
        <v>14714.2</v>
      </c>
      <c r="AG10" s="56">
        <f t="shared" si="1"/>
        <v>30994.1</v>
      </c>
      <c r="AH10" s="55">
        <f t="shared" si="1"/>
        <v>21587.200000000001</v>
      </c>
      <c r="AI10" s="55">
        <f t="shared" si="1"/>
        <v>26984</v>
      </c>
      <c r="AJ10" s="55">
        <f t="shared" si="1"/>
        <v>34568.800000000003</v>
      </c>
      <c r="AK10" s="55">
        <f t="shared" si="1"/>
        <v>23291.1</v>
      </c>
      <c r="AL10" s="55">
        <f t="shared" si="1"/>
        <v>14457.8</v>
      </c>
      <c r="AM10" s="55">
        <f t="shared" si="1"/>
        <v>21587.200000000001</v>
      </c>
      <c r="AN10" s="55">
        <f t="shared" si="1"/>
        <v>330585.8</v>
      </c>
      <c r="AO10" s="55">
        <f t="shared" si="1"/>
        <v>98543.8</v>
      </c>
      <c r="AP10" s="55">
        <f t="shared" si="1"/>
        <v>22270.400000000001</v>
      </c>
      <c r="AQ10" s="56">
        <f t="shared" si="1"/>
        <v>21587.200000000001</v>
      </c>
      <c r="AR10" s="55">
        <f t="shared" si="1"/>
        <v>14714.2</v>
      </c>
      <c r="AS10" s="56">
        <f t="shared" si="1"/>
        <v>30994.1</v>
      </c>
      <c r="AT10" s="55">
        <f t="shared" si="1"/>
        <v>21587.200000000001</v>
      </c>
      <c r="AU10" s="55">
        <f t="shared" si="1"/>
        <v>26984</v>
      </c>
      <c r="AV10" s="55">
        <f t="shared" si="1"/>
        <v>34568.800000000003</v>
      </c>
      <c r="AW10" s="55">
        <f t="shared" si="1"/>
        <v>23291.1</v>
      </c>
      <c r="AX10" s="55">
        <f t="shared" si="1"/>
        <v>14457.8</v>
      </c>
      <c r="AY10" s="55">
        <f t="shared" si="1"/>
        <v>21587.200000000001</v>
      </c>
      <c r="AZ10" s="55">
        <f t="shared" si="1"/>
        <v>330585.8</v>
      </c>
      <c r="BA10" s="55">
        <f t="shared" si="1"/>
        <v>98543.8</v>
      </c>
      <c r="BB10" s="55">
        <f t="shared" si="1"/>
        <v>22270.400000000001</v>
      </c>
      <c r="BC10" s="56">
        <f t="shared" si="1"/>
        <v>21587.200000000001</v>
      </c>
      <c r="BD10" s="55">
        <f t="shared" si="1"/>
        <v>14714.2</v>
      </c>
      <c r="BE10" s="56">
        <f t="shared" si="1"/>
        <v>30994.1</v>
      </c>
      <c r="BF10" s="55">
        <f t="shared" si="1"/>
        <v>21587.200000000001</v>
      </c>
      <c r="BG10" s="55">
        <f t="shared" si="1"/>
        <v>26984</v>
      </c>
      <c r="BH10" s="55">
        <f t="shared" si="1"/>
        <v>34568.800000000003</v>
      </c>
      <c r="BI10" s="55">
        <f t="shared" si="1"/>
        <v>23291.1</v>
      </c>
      <c r="BJ10" s="55">
        <f t="shared" si="1"/>
        <v>14457.8</v>
      </c>
      <c r="BK10" s="55">
        <f t="shared" si="1"/>
        <v>21587.200000000001</v>
      </c>
    </row>
    <row r="11" spans="1:64" ht="25.5" x14ac:dyDescent="0.25">
      <c r="A11" s="194"/>
      <c r="B11" s="5">
        <v>11001</v>
      </c>
      <c r="C11" s="126" t="s">
        <v>73</v>
      </c>
      <c r="D11" s="123">
        <v>311660.2</v>
      </c>
      <c r="E11" s="39">
        <v>85605.6</v>
      </c>
      <c r="F11" s="39">
        <v>21705.200000000001</v>
      </c>
      <c r="G11" s="40">
        <v>21416.400000000001</v>
      </c>
      <c r="H11" s="40">
        <v>14586</v>
      </c>
      <c r="I11" s="40">
        <v>29576.799999999999</v>
      </c>
      <c r="J11" s="39">
        <v>21416.400000000001</v>
      </c>
      <c r="K11" s="39">
        <v>26770.5</v>
      </c>
      <c r="L11" s="39">
        <v>34159.599999999999</v>
      </c>
      <c r="M11" s="39">
        <v>22988.799999999999</v>
      </c>
      <c r="N11" s="39">
        <v>14219.5</v>
      </c>
      <c r="O11" s="39">
        <v>21416.400000000001</v>
      </c>
      <c r="P11" s="40">
        <v>330585.8</v>
      </c>
      <c r="Q11" s="39">
        <v>98543.8</v>
      </c>
      <c r="R11" s="39">
        <v>22270.400000000001</v>
      </c>
      <c r="S11" s="40">
        <v>21587.200000000001</v>
      </c>
      <c r="T11" s="39">
        <v>14714.2</v>
      </c>
      <c r="U11" s="40">
        <v>30994.1</v>
      </c>
      <c r="V11" s="39">
        <v>21587.200000000001</v>
      </c>
      <c r="W11" s="40">
        <v>26984</v>
      </c>
      <c r="X11" s="39">
        <v>34568.800000000003</v>
      </c>
      <c r="Y11" s="39">
        <v>23291.1</v>
      </c>
      <c r="Z11" s="39">
        <v>14457.8</v>
      </c>
      <c r="AA11" s="39">
        <v>21587.200000000001</v>
      </c>
      <c r="AB11" s="40">
        <v>330585.8</v>
      </c>
      <c r="AC11" s="39">
        <v>98543.8</v>
      </c>
      <c r="AD11" s="39">
        <v>22270.400000000001</v>
      </c>
      <c r="AE11" s="40">
        <v>21587.200000000001</v>
      </c>
      <c r="AF11" s="39">
        <v>14714.2</v>
      </c>
      <c r="AG11" s="40">
        <v>30994.1</v>
      </c>
      <c r="AH11" s="39">
        <v>21587.200000000001</v>
      </c>
      <c r="AI11" s="40">
        <v>26984</v>
      </c>
      <c r="AJ11" s="39">
        <v>34568.800000000003</v>
      </c>
      <c r="AK11" s="39">
        <v>23291.1</v>
      </c>
      <c r="AL11" s="39">
        <v>14457.8</v>
      </c>
      <c r="AM11" s="39">
        <v>21587.200000000001</v>
      </c>
      <c r="AN11" s="57">
        <v>330585.8</v>
      </c>
      <c r="AO11" s="39">
        <v>98543.8</v>
      </c>
      <c r="AP11" s="39">
        <v>22270.400000000001</v>
      </c>
      <c r="AQ11" s="40">
        <v>21587.200000000001</v>
      </c>
      <c r="AR11" s="39">
        <v>14714.2</v>
      </c>
      <c r="AS11" s="40">
        <v>30994.1</v>
      </c>
      <c r="AT11" s="39">
        <v>21587.200000000001</v>
      </c>
      <c r="AU11" s="40">
        <v>26984</v>
      </c>
      <c r="AV11" s="39">
        <v>34568.800000000003</v>
      </c>
      <c r="AW11" s="39">
        <v>23291.1</v>
      </c>
      <c r="AX11" s="39">
        <v>14457.8</v>
      </c>
      <c r="AY11" s="39">
        <v>21587.200000000001</v>
      </c>
      <c r="AZ11" s="57">
        <v>330585.8</v>
      </c>
      <c r="BA11" s="39">
        <v>98543.8</v>
      </c>
      <c r="BB11" s="39">
        <v>22270.400000000001</v>
      </c>
      <c r="BC11" s="40">
        <v>21587.200000000001</v>
      </c>
      <c r="BD11" s="39">
        <v>14714.2</v>
      </c>
      <c r="BE11" s="40">
        <v>30994.1</v>
      </c>
      <c r="BF11" s="39">
        <v>21587.200000000001</v>
      </c>
      <c r="BG11" s="40">
        <v>26984</v>
      </c>
      <c r="BH11" s="39">
        <v>34568.800000000003</v>
      </c>
      <c r="BI11" s="39">
        <v>23291.1</v>
      </c>
      <c r="BJ11" s="39">
        <v>14457.8</v>
      </c>
      <c r="BK11" s="39">
        <v>21587.200000000001</v>
      </c>
      <c r="BL11" s="43">
        <f>SUM(D11:O11)</f>
        <v>625521.40000000014</v>
      </c>
    </row>
    <row r="12" spans="1:64" x14ac:dyDescent="0.25">
      <c r="A12" s="194">
        <v>1093</v>
      </c>
      <c r="B12" s="5"/>
      <c r="C12" s="54" t="s">
        <v>4</v>
      </c>
      <c r="D12" s="56">
        <f>D13+D14+D15</f>
        <v>678353.39999999991</v>
      </c>
      <c r="E12" s="56">
        <f t="shared" ref="E12:BK12" si="2">E13+E14+E15</f>
        <v>243114.1</v>
      </c>
      <c r="F12" s="56">
        <f t="shared" si="2"/>
        <v>13413.191999999999</v>
      </c>
      <c r="G12" s="56">
        <f t="shared" ref="G12" si="3">G13+G14+G15</f>
        <v>26826.383999999998</v>
      </c>
      <c r="H12" s="56">
        <f t="shared" si="2"/>
        <v>20119.788</v>
      </c>
      <c r="I12" s="56">
        <f t="shared" ref="I12" si="4">I13+I14+I15</f>
        <v>13413.191999999999</v>
      </c>
      <c r="J12" s="56">
        <f t="shared" si="2"/>
        <v>20119.788</v>
      </c>
      <c r="K12" s="56">
        <f t="shared" si="2"/>
        <v>26826.383999999998</v>
      </c>
      <c r="L12" s="56">
        <f t="shared" ref="L12:M12" si="5">L13+L14+L15</f>
        <v>20119.788</v>
      </c>
      <c r="M12" s="56">
        <f t="shared" si="5"/>
        <v>20119.788</v>
      </c>
      <c r="N12" s="56">
        <f t="shared" si="2"/>
        <v>6706.5959999999995</v>
      </c>
      <c r="O12" s="56">
        <f t="shared" si="2"/>
        <v>6706.5959999999995</v>
      </c>
      <c r="P12" s="56">
        <f t="shared" si="2"/>
        <v>672149</v>
      </c>
      <c r="Q12" s="56">
        <f t="shared" si="2"/>
        <v>176048.1</v>
      </c>
      <c r="R12" s="56">
        <f t="shared" si="2"/>
        <v>20119.788</v>
      </c>
      <c r="S12" s="56">
        <f t="shared" si="2"/>
        <v>33532.980000000003</v>
      </c>
      <c r="T12" s="56">
        <f t="shared" si="2"/>
        <v>26826.383999999998</v>
      </c>
      <c r="U12" s="56">
        <f t="shared" si="2"/>
        <v>20119.788</v>
      </c>
      <c r="V12" s="56">
        <f t="shared" si="2"/>
        <v>26826.383999999998</v>
      </c>
      <c r="W12" s="56">
        <f t="shared" si="2"/>
        <v>33532.980000000003</v>
      </c>
      <c r="X12" s="56">
        <f t="shared" si="2"/>
        <v>26826.383999999998</v>
      </c>
      <c r="Y12" s="56">
        <f t="shared" si="2"/>
        <v>26826.383999999998</v>
      </c>
      <c r="Z12" s="56">
        <f t="shared" ref="Z12:AA12" si="6">Z13+Z14+Z15</f>
        <v>13413.191999999999</v>
      </c>
      <c r="AA12" s="56">
        <f t="shared" si="6"/>
        <v>13413.191999999999</v>
      </c>
      <c r="AB12" s="56">
        <f t="shared" si="2"/>
        <v>672153.59999999998</v>
      </c>
      <c r="AC12" s="56">
        <f t="shared" si="2"/>
        <v>176048.1</v>
      </c>
      <c r="AD12" s="56">
        <f t="shared" si="2"/>
        <v>20119.788</v>
      </c>
      <c r="AE12" s="56">
        <f t="shared" ref="AE12" si="7">AE13+AE14+AE15</f>
        <v>33532.980000000003</v>
      </c>
      <c r="AF12" s="56">
        <f t="shared" si="2"/>
        <v>26826.383999999998</v>
      </c>
      <c r="AG12" s="56">
        <f t="shared" ref="AG12" si="8">AG13+AG14+AG15</f>
        <v>20119.788</v>
      </c>
      <c r="AH12" s="56">
        <f t="shared" si="2"/>
        <v>26826.383999999998</v>
      </c>
      <c r="AI12" s="56">
        <f t="shared" si="2"/>
        <v>33532.980000000003</v>
      </c>
      <c r="AJ12" s="56">
        <f t="shared" si="2"/>
        <v>26826.383999999998</v>
      </c>
      <c r="AK12" s="56">
        <f t="shared" si="2"/>
        <v>26826.383999999998</v>
      </c>
      <c r="AL12" s="56">
        <f t="shared" si="2"/>
        <v>13413.191999999999</v>
      </c>
      <c r="AM12" s="56">
        <f t="shared" si="2"/>
        <v>13413.191999999999</v>
      </c>
      <c r="AN12" s="56">
        <f t="shared" si="2"/>
        <v>672153.59999999998</v>
      </c>
      <c r="AO12" s="56">
        <f t="shared" si="2"/>
        <v>176048.1</v>
      </c>
      <c r="AP12" s="56">
        <f t="shared" si="2"/>
        <v>20119.788</v>
      </c>
      <c r="AQ12" s="56">
        <f t="shared" si="2"/>
        <v>33532.980000000003</v>
      </c>
      <c r="AR12" s="56">
        <f t="shared" si="2"/>
        <v>26826.383999999998</v>
      </c>
      <c r="AS12" s="56">
        <f t="shared" si="2"/>
        <v>20119.788</v>
      </c>
      <c r="AT12" s="56">
        <f t="shared" si="2"/>
        <v>26826.383999999998</v>
      </c>
      <c r="AU12" s="56">
        <f t="shared" si="2"/>
        <v>33532.980000000003</v>
      </c>
      <c r="AV12" s="56">
        <f t="shared" si="2"/>
        <v>26826.383999999998</v>
      </c>
      <c r="AW12" s="56">
        <f t="shared" si="2"/>
        <v>26826.383999999998</v>
      </c>
      <c r="AX12" s="56">
        <f t="shared" ref="AX12:AY12" si="9">AX13+AX14+AX15</f>
        <v>13413.191999999999</v>
      </c>
      <c r="AY12" s="56">
        <f t="shared" si="9"/>
        <v>13413.191999999999</v>
      </c>
      <c r="AZ12" s="56">
        <f t="shared" si="2"/>
        <v>672153.59999999998</v>
      </c>
      <c r="BA12" s="56">
        <f t="shared" si="2"/>
        <v>176048.1</v>
      </c>
      <c r="BB12" s="56">
        <f t="shared" ref="BB12" si="10">BB13+BB14+BB15</f>
        <v>20119.788</v>
      </c>
      <c r="BC12" s="56">
        <f t="shared" si="2"/>
        <v>33532.980000000003</v>
      </c>
      <c r="BD12" s="56">
        <f t="shared" si="2"/>
        <v>26826.383999999998</v>
      </c>
      <c r="BE12" s="56">
        <f t="shared" ref="BE12" si="11">BE13+BE14+BE15</f>
        <v>20119.788</v>
      </c>
      <c r="BF12" s="56">
        <f t="shared" si="2"/>
        <v>26826.383999999998</v>
      </c>
      <c r="BG12" s="56">
        <f t="shared" si="2"/>
        <v>33532.980000000003</v>
      </c>
      <c r="BH12" s="56">
        <f t="shared" si="2"/>
        <v>26826.383999999998</v>
      </c>
      <c r="BI12" s="56">
        <f t="shared" si="2"/>
        <v>26826.383999999998</v>
      </c>
      <c r="BJ12" s="56">
        <f t="shared" si="2"/>
        <v>13413.191999999999</v>
      </c>
      <c r="BK12" s="56">
        <f t="shared" si="2"/>
        <v>13413.191999999999</v>
      </c>
    </row>
    <row r="13" spans="1:64" ht="21" customHeight="1" x14ac:dyDescent="0.25">
      <c r="A13" s="194"/>
      <c r="B13" s="5">
        <v>11001</v>
      </c>
      <c r="C13" s="127" t="s">
        <v>74</v>
      </c>
      <c r="D13" s="58">
        <v>417485.6</v>
      </c>
      <c r="E13" s="59">
        <v>243114.1</v>
      </c>
      <c r="F13" s="59">
        <v>13413.191999999999</v>
      </c>
      <c r="G13" s="59">
        <v>26826.383999999998</v>
      </c>
      <c r="H13" s="59">
        <v>20119.788</v>
      </c>
      <c r="I13" s="59">
        <v>13413.191999999999</v>
      </c>
      <c r="J13" s="59">
        <v>20119.788</v>
      </c>
      <c r="K13" s="59">
        <v>26826.383999999998</v>
      </c>
      <c r="L13" s="59">
        <v>20119.788</v>
      </c>
      <c r="M13" s="59">
        <v>20119.788</v>
      </c>
      <c r="N13" s="59">
        <v>6706.5959999999995</v>
      </c>
      <c r="O13" s="59">
        <v>6706.5959999999995</v>
      </c>
      <c r="P13" s="59">
        <v>417485.6</v>
      </c>
      <c r="Q13" s="59">
        <v>176048.1</v>
      </c>
      <c r="R13" s="59">
        <v>20119.788</v>
      </c>
      <c r="S13" s="59">
        <v>33532.980000000003</v>
      </c>
      <c r="T13" s="59">
        <v>26826.383999999998</v>
      </c>
      <c r="U13" s="59">
        <v>20119.788</v>
      </c>
      <c r="V13" s="59">
        <v>26826.383999999998</v>
      </c>
      <c r="W13" s="59">
        <v>33532.980000000003</v>
      </c>
      <c r="X13" s="59">
        <v>26826.383999999998</v>
      </c>
      <c r="Y13" s="59">
        <v>26826.383999999998</v>
      </c>
      <c r="Z13" s="59">
        <v>13413.191999999999</v>
      </c>
      <c r="AA13" s="59">
        <v>13413.191999999999</v>
      </c>
      <c r="AB13" s="52">
        <v>417485.6</v>
      </c>
      <c r="AC13" s="59">
        <v>176048.1</v>
      </c>
      <c r="AD13" s="59">
        <v>20119.788</v>
      </c>
      <c r="AE13" s="59">
        <v>33532.980000000003</v>
      </c>
      <c r="AF13" s="59">
        <v>26826.383999999998</v>
      </c>
      <c r="AG13" s="59">
        <v>20119.788</v>
      </c>
      <c r="AH13" s="59">
        <v>26826.383999999998</v>
      </c>
      <c r="AI13" s="59">
        <v>33532.980000000003</v>
      </c>
      <c r="AJ13" s="59">
        <v>26826.383999999998</v>
      </c>
      <c r="AK13" s="59">
        <v>26826.383999999998</v>
      </c>
      <c r="AL13" s="59">
        <v>13413.191999999999</v>
      </c>
      <c r="AM13" s="59">
        <v>13413.191999999999</v>
      </c>
      <c r="AN13" s="52">
        <v>417485.6</v>
      </c>
      <c r="AO13" s="59">
        <v>176048.1</v>
      </c>
      <c r="AP13" s="59">
        <v>20119.788</v>
      </c>
      <c r="AQ13" s="59">
        <v>33532.980000000003</v>
      </c>
      <c r="AR13" s="59">
        <v>26826.383999999998</v>
      </c>
      <c r="AS13" s="59">
        <v>20119.788</v>
      </c>
      <c r="AT13" s="59">
        <v>26826.383999999998</v>
      </c>
      <c r="AU13" s="59">
        <v>33532.980000000003</v>
      </c>
      <c r="AV13" s="59">
        <v>26826.383999999998</v>
      </c>
      <c r="AW13" s="59">
        <v>26826.383999999998</v>
      </c>
      <c r="AX13" s="59">
        <v>13413.191999999999</v>
      </c>
      <c r="AY13" s="59">
        <v>13413.191999999999</v>
      </c>
      <c r="AZ13" s="52">
        <v>417485.6</v>
      </c>
      <c r="BA13" s="59">
        <v>176048.1</v>
      </c>
      <c r="BB13" s="59">
        <v>20119.788</v>
      </c>
      <c r="BC13" s="59">
        <v>33532.980000000003</v>
      </c>
      <c r="BD13" s="59">
        <v>26826.383999999998</v>
      </c>
      <c r="BE13" s="59">
        <v>20119.788</v>
      </c>
      <c r="BF13" s="59">
        <v>26826.383999999998</v>
      </c>
      <c r="BG13" s="59">
        <v>33532.980000000003</v>
      </c>
      <c r="BH13" s="59">
        <v>26826.383999999998</v>
      </c>
      <c r="BI13" s="59">
        <v>26826.383999999998</v>
      </c>
      <c r="BJ13" s="59">
        <v>13413.191999999999</v>
      </c>
      <c r="BK13" s="59">
        <v>13413.191999999999</v>
      </c>
    </row>
    <row r="14" spans="1:64" s="63" customFormat="1" ht="25.5" x14ac:dyDescent="0.25">
      <c r="A14" s="195"/>
      <c r="B14" s="60">
        <v>11002</v>
      </c>
      <c r="C14" s="135" t="s">
        <v>104</v>
      </c>
      <c r="D14" s="61">
        <v>25202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1">
        <v>34000</v>
      </c>
      <c r="Q14" s="61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1">
        <v>34000</v>
      </c>
      <c r="AC14" s="61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1">
        <v>34000</v>
      </c>
      <c r="AO14" s="61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1">
        <v>34000</v>
      </c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</row>
    <row r="15" spans="1:64" x14ac:dyDescent="0.25">
      <c r="A15" s="194"/>
      <c r="B15" s="5">
        <v>11003</v>
      </c>
      <c r="C15" s="127" t="s">
        <v>5</v>
      </c>
      <c r="D15" s="38">
        <v>235665.8</v>
      </c>
      <c r="E15" s="38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0">
        <v>220663.4</v>
      </c>
      <c r="Q15" s="50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0">
        <v>220668</v>
      </c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0">
        <v>220668</v>
      </c>
      <c r="AO15" s="50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0">
        <v>220668</v>
      </c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</row>
    <row r="16" spans="1:64" x14ac:dyDescent="0.25">
      <c r="A16" s="194">
        <v>1120</v>
      </c>
      <c r="B16" s="5"/>
      <c r="C16" s="54" t="s">
        <v>75</v>
      </c>
      <c r="D16" s="56">
        <f>D17+D18+D19+D20+D21+D22+D23+D24</f>
        <v>11884976.399999999</v>
      </c>
      <c r="E16" s="56">
        <f t="shared" ref="E16:BK16" si="12">E17+E18+E19+E20+E21+E22+E23+E24</f>
        <v>4965881.1000000006</v>
      </c>
      <c r="F16" s="56">
        <f t="shared" si="12"/>
        <v>772080.1</v>
      </c>
      <c r="G16" s="56">
        <f t="shared" si="12"/>
        <v>28200.7</v>
      </c>
      <c r="H16" s="56">
        <f t="shared" si="12"/>
        <v>1308122.7</v>
      </c>
      <c r="I16" s="56">
        <f t="shared" si="12"/>
        <v>32900.9</v>
      </c>
      <c r="J16" s="56">
        <f t="shared" si="12"/>
        <v>1950433.8</v>
      </c>
      <c r="K16" s="56">
        <f t="shared" si="12"/>
        <v>661111.5</v>
      </c>
      <c r="L16" s="56">
        <f t="shared" si="12"/>
        <v>878348.6</v>
      </c>
      <c r="M16" s="56">
        <f t="shared" si="12"/>
        <v>462674.9</v>
      </c>
      <c r="N16" s="56">
        <f t="shared" si="12"/>
        <v>37601</v>
      </c>
      <c r="O16" s="56">
        <f t="shared" si="12"/>
        <v>14100.4</v>
      </c>
      <c r="P16" s="56">
        <f t="shared" si="12"/>
        <v>12387473.800000001</v>
      </c>
      <c r="Q16" s="56">
        <f t="shared" si="12"/>
        <v>5279564.9000000004</v>
      </c>
      <c r="R16" s="56">
        <f t="shared" si="12"/>
        <v>800953.29999999993</v>
      </c>
      <c r="S16" s="56">
        <f t="shared" si="12"/>
        <v>22639.200000000001</v>
      </c>
      <c r="T16" s="56">
        <f t="shared" si="12"/>
        <v>1349216.3</v>
      </c>
      <c r="U16" s="56">
        <f t="shared" si="12"/>
        <v>19643.900000000001</v>
      </c>
      <c r="V16" s="56">
        <f t="shared" si="12"/>
        <v>2025050.8</v>
      </c>
      <c r="W16" s="56">
        <f t="shared" si="12"/>
        <v>698438.4</v>
      </c>
      <c r="X16" s="56">
        <f t="shared" si="12"/>
        <v>913071.3</v>
      </c>
      <c r="Y16" s="56">
        <f t="shared" si="12"/>
        <v>465780.1</v>
      </c>
      <c r="Z16" s="56">
        <f t="shared" si="12"/>
        <v>11183.4</v>
      </c>
      <c r="AA16" s="56">
        <f t="shared" si="12"/>
        <v>26440.799999999999</v>
      </c>
      <c r="AB16" s="56">
        <f t="shared" si="12"/>
        <v>13619909.4</v>
      </c>
      <c r="AC16" s="56">
        <f t="shared" si="12"/>
        <v>5681419</v>
      </c>
      <c r="AD16" s="56">
        <f t="shared" si="12"/>
        <v>860513.7</v>
      </c>
      <c r="AE16" s="56">
        <f t="shared" si="12"/>
        <v>23551.200000000001</v>
      </c>
      <c r="AF16" s="56">
        <f t="shared" si="12"/>
        <v>1450925.7</v>
      </c>
      <c r="AG16" s="56">
        <f t="shared" si="12"/>
        <v>20555.900000000001</v>
      </c>
      <c r="AH16" s="56">
        <f t="shared" si="12"/>
        <v>2176258.8000000003</v>
      </c>
      <c r="AI16" s="56">
        <f t="shared" si="12"/>
        <v>749449.1</v>
      </c>
      <c r="AJ16" s="56">
        <f t="shared" si="12"/>
        <v>980781.60000000009</v>
      </c>
      <c r="AK16" s="56">
        <f t="shared" si="12"/>
        <v>500091.2</v>
      </c>
      <c r="AL16" s="56">
        <f t="shared" si="12"/>
        <v>13095.4</v>
      </c>
      <c r="AM16" s="56">
        <f t="shared" si="12"/>
        <v>27252.799999999999</v>
      </c>
      <c r="AN16" s="56">
        <f t="shared" si="12"/>
        <v>13409792.199999999</v>
      </c>
      <c r="AO16" s="56">
        <f t="shared" si="12"/>
        <v>5682419</v>
      </c>
      <c r="AP16" s="56">
        <f t="shared" si="12"/>
        <v>860913.6</v>
      </c>
      <c r="AQ16" s="56">
        <f t="shared" si="12"/>
        <v>23948.2</v>
      </c>
      <c r="AR16" s="56">
        <f t="shared" si="12"/>
        <v>1451315.7</v>
      </c>
      <c r="AS16" s="56">
        <f t="shared" si="12"/>
        <v>21135.1</v>
      </c>
      <c r="AT16" s="56">
        <f t="shared" si="12"/>
        <v>2176639.1</v>
      </c>
      <c r="AU16" s="56">
        <f t="shared" si="12"/>
        <v>749839.1</v>
      </c>
      <c r="AV16" s="56">
        <f t="shared" si="12"/>
        <v>981171.60000000009</v>
      </c>
      <c r="AW16" s="56">
        <f t="shared" si="12"/>
        <v>500491.2</v>
      </c>
      <c r="AX16" s="56">
        <f t="shared" si="12"/>
        <v>13445.4</v>
      </c>
      <c r="AY16" s="56">
        <f t="shared" si="12"/>
        <v>27552.799999999999</v>
      </c>
      <c r="AZ16" s="56">
        <f t="shared" si="12"/>
        <v>18886969.5</v>
      </c>
      <c r="BA16" s="56">
        <f t="shared" si="12"/>
        <v>5683435.7999999998</v>
      </c>
      <c r="BB16" s="56">
        <f t="shared" si="12"/>
        <v>861314.1</v>
      </c>
      <c r="BC16" s="56">
        <f t="shared" si="12"/>
        <v>24348.2</v>
      </c>
      <c r="BD16" s="56">
        <f t="shared" si="12"/>
        <v>1451715.7</v>
      </c>
      <c r="BE16" s="56">
        <f t="shared" si="12"/>
        <v>21535.1</v>
      </c>
      <c r="BF16" s="56">
        <f t="shared" si="12"/>
        <v>2177039.1</v>
      </c>
      <c r="BG16" s="56">
        <f t="shared" si="12"/>
        <v>750239.1</v>
      </c>
      <c r="BH16" s="56">
        <f t="shared" si="12"/>
        <v>981571.60000000009</v>
      </c>
      <c r="BI16" s="56">
        <f t="shared" si="12"/>
        <v>500901.2</v>
      </c>
      <c r="BJ16" s="56">
        <f t="shared" si="12"/>
        <v>13845.4</v>
      </c>
      <c r="BK16" s="56">
        <f t="shared" si="12"/>
        <v>27952.799999999999</v>
      </c>
    </row>
    <row r="17" spans="1:64" s="70" customFormat="1" x14ac:dyDescent="0.25">
      <c r="A17" s="194"/>
      <c r="B17" s="5">
        <v>11001</v>
      </c>
      <c r="C17" s="129" t="s">
        <v>76</v>
      </c>
      <c r="D17" s="64">
        <v>10626848.6</v>
      </c>
      <c r="E17" s="40">
        <v>4782081.9000000004</v>
      </c>
      <c r="F17" s="39">
        <v>743879.4</v>
      </c>
      <c r="G17" s="39"/>
      <c r="H17" s="40">
        <v>1275221.8</v>
      </c>
      <c r="I17" s="39"/>
      <c r="J17" s="40">
        <v>1912832.8</v>
      </c>
      <c r="K17" s="40">
        <v>637610.9</v>
      </c>
      <c r="L17" s="40">
        <v>850147.9</v>
      </c>
      <c r="M17" s="40">
        <v>425073.9</v>
      </c>
      <c r="N17" s="40"/>
      <c r="O17" s="40"/>
      <c r="P17" s="40">
        <v>11081831.6</v>
      </c>
      <c r="Q17" s="40">
        <v>4986824.2</v>
      </c>
      <c r="R17" s="39">
        <v>775728.2</v>
      </c>
      <c r="S17" s="39"/>
      <c r="T17" s="40">
        <v>1329819.8</v>
      </c>
      <c r="U17" s="39"/>
      <c r="V17" s="40">
        <v>1994729.7</v>
      </c>
      <c r="W17" s="40">
        <v>664909.9</v>
      </c>
      <c r="X17" s="40">
        <v>886546.5</v>
      </c>
      <c r="Y17" s="40">
        <v>443273.3</v>
      </c>
      <c r="Z17" s="40"/>
      <c r="AA17" s="40"/>
      <c r="AB17" s="65">
        <v>11916809.6</v>
      </c>
      <c r="AC17" s="40">
        <v>5362564.3</v>
      </c>
      <c r="AD17" s="40">
        <v>834176.6</v>
      </c>
      <c r="AE17" s="40"/>
      <c r="AF17" s="40">
        <v>1430017.2</v>
      </c>
      <c r="AG17" s="40"/>
      <c r="AH17" s="40">
        <v>2145025.7000000002</v>
      </c>
      <c r="AI17" s="40">
        <v>715008.6</v>
      </c>
      <c r="AJ17" s="40">
        <v>953344.8</v>
      </c>
      <c r="AK17" s="40">
        <v>476672.4</v>
      </c>
      <c r="AL17" s="40"/>
      <c r="AM17" s="40"/>
      <c r="AN17" s="65">
        <v>11916809.6</v>
      </c>
      <c r="AO17" s="40">
        <v>5362564.3</v>
      </c>
      <c r="AP17" s="40">
        <v>834176.6</v>
      </c>
      <c r="AQ17" s="40"/>
      <c r="AR17" s="40">
        <v>1430017.2</v>
      </c>
      <c r="AS17" s="40"/>
      <c r="AT17" s="40">
        <v>2145025.7000000002</v>
      </c>
      <c r="AU17" s="40">
        <v>715008.6</v>
      </c>
      <c r="AV17" s="40">
        <v>953344.8</v>
      </c>
      <c r="AW17" s="40">
        <v>476672.4</v>
      </c>
      <c r="AX17" s="40"/>
      <c r="AY17" s="40"/>
      <c r="AZ17" s="65">
        <v>11916809.6</v>
      </c>
      <c r="BA17" s="40">
        <v>5362564.3</v>
      </c>
      <c r="BB17" s="40">
        <v>834176.6</v>
      </c>
      <c r="BC17" s="40"/>
      <c r="BD17" s="40">
        <v>1430017.2</v>
      </c>
      <c r="BE17" s="40"/>
      <c r="BF17" s="40">
        <v>2145025.7000000002</v>
      </c>
      <c r="BG17" s="40">
        <v>715008.6</v>
      </c>
      <c r="BH17" s="40">
        <v>953344.8</v>
      </c>
      <c r="BI17" s="40">
        <v>476672.4</v>
      </c>
      <c r="BJ17" s="40"/>
      <c r="BK17" s="40"/>
    </row>
    <row r="18" spans="1:64" ht="18.75" customHeight="1" x14ac:dyDescent="0.25">
      <c r="A18" s="194"/>
      <c r="B18" s="5">
        <v>11002</v>
      </c>
      <c r="C18" s="130" t="s">
        <v>78</v>
      </c>
      <c r="D18" s="66">
        <v>484607.1</v>
      </c>
      <c r="E18" s="51">
        <v>183799.2</v>
      </c>
      <c r="F18" s="67">
        <v>28200.7</v>
      </c>
      <c r="G18" s="67">
        <v>28200.7</v>
      </c>
      <c r="H18" s="67">
        <v>32900.9</v>
      </c>
      <c r="I18" s="67">
        <v>32900.9</v>
      </c>
      <c r="J18" s="67">
        <v>37601</v>
      </c>
      <c r="K18" s="68">
        <v>23500.6</v>
      </c>
      <c r="L18" s="68">
        <v>28200.7</v>
      </c>
      <c r="M18" s="68">
        <v>37601</v>
      </c>
      <c r="N18" s="68">
        <v>37601</v>
      </c>
      <c r="O18" s="68">
        <v>14100.4</v>
      </c>
      <c r="P18" s="50">
        <v>530150.80000000005</v>
      </c>
      <c r="Q18" s="51">
        <v>292740.7</v>
      </c>
      <c r="R18" s="51">
        <v>25225.1</v>
      </c>
      <c r="S18" s="51">
        <v>22639.200000000001</v>
      </c>
      <c r="T18" s="51">
        <v>19396.5</v>
      </c>
      <c r="U18" s="51">
        <v>19643.900000000001</v>
      </c>
      <c r="V18" s="51">
        <v>30321.1</v>
      </c>
      <c r="W18" s="51">
        <v>33528.5</v>
      </c>
      <c r="X18" s="51">
        <v>26524.799999999999</v>
      </c>
      <c r="Y18" s="51">
        <v>22506.799999999999</v>
      </c>
      <c r="Z18" s="51">
        <v>11183.4</v>
      </c>
      <c r="AA18" s="51">
        <v>26440.799999999999</v>
      </c>
      <c r="AB18" s="50">
        <v>567084.4</v>
      </c>
      <c r="AC18" s="51">
        <v>318854.7</v>
      </c>
      <c r="AD18" s="51">
        <v>26337.1</v>
      </c>
      <c r="AE18" s="51">
        <v>23551.200000000001</v>
      </c>
      <c r="AF18" s="51">
        <v>20908.5</v>
      </c>
      <c r="AG18" s="51">
        <v>20555.900000000001</v>
      </c>
      <c r="AH18" s="51">
        <v>31233.1</v>
      </c>
      <c r="AI18" s="51">
        <v>34440.5</v>
      </c>
      <c r="AJ18" s="51">
        <v>27436.799999999999</v>
      </c>
      <c r="AK18" s="51">
        <v>23418.799999999999</v>
      </c>
      <c r="AL18" s="51">
        <v>13095.4</v>
      </c>
      <c r="AM18" s="51">
        <v>27252.799999999999</v>
      </c>
      <c r="AN18" s="50">
        <v>572061.19999999995</v>
      </c>
      <c r="AO18" s="51">
        <v>319854.7</v>
      </c>
      <c r="AP18" s="51">
        <v>26737</v>
      </c>
      <c r="AQ18" s="51">
        <v>23948.2</v>
      </c>
      <c r="AR18" s="51">
        <v>21298.5</v>
      </c>
      <c r="AS18" s="51">
        <v>21135.1</v>
      </c>
      <c r="AT18" s="51">
        <v>31613.4</v>
      </c>
      <c r="AU18" s="51">
        <v>34830.5</v>
      </c>
      <c r="AV18" s="51">
        <v>27826.799999999999</v>
      </c>
      <c r="AW18" s="51">
        <v>23818.799999999999</v>
      </c>
      <c r="AX18" s="51">
        <v>13445.4</v>
      </c>
      <c r="AY18" s="51">
        <v>27552.799999999999</v>
      </c>
      <c r="AZ18" s="69">
        <v>577088.5</v>
      </c>
      <c r="BA18" s="51">
        <v>320871.5</v>
      </c>
      <c r="BB18" s="51">
        <v>27137.5</v>
      </c>
      <c r="BC18" s="51">
        <v>24348.2</v>
      </c>
      <c r="BD18" s="51">
        <v>21698.5</v>
      </c>
      <c r="BE18" s="51">
        <v>21535.1</v>
      </c>
      <c r="BF18" s="51">
        <v>32013.4</v>
      </c>
      <c r="BG18" s="51">
        <v>35230.5</v>
      </c>
      <c r="BH18" s="51">
        <v>28226.799999999999</v>
      </c>
      <c r="BI18" s="51">
        <v>24228.799999999999</v>
      </c>
      <c r="BJ18" s="51">
        <v>13845.4</v>
      </c>
      <c r="BK18" s="51">
        <v>27952.799999999999</v>
      </c>
    </row>
    <row r="19" spans="1:64" ht="25.5" x14ac:dyDescent="0.25">
      <c r="A19" s="194"/>
      <c r="B19" s="5">
        <v>11004</v>
      </c>
      <c r="C19" s="127" t="s">
        <v>77</v>
      </c>
      <c r="D19" s="52">
        <v>70889.2</v>
      </c>
      <c r="E19" s="52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0">
        <v>150000</v>
      </c>
      <c r="Q19" s="50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0">
        <v>150000</v>
      </c>
      <c r="AC19" s="50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0">
        <v>150000</v>
      </c>
      <c r="AO19" s="50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7">
        <v>150000</v>
      </c>
      <c r="BA19" s="57"/>
      <c r="BB19" s="51"/>
      <c r="BC19" s="51"/>
      <c r="BD19" s="51"/>
      <c r="BE19" s="51"/>
      <c r="BF19" s="51"/>
      <c r="BG19" s="51"/>
      <c r="BH19" s="51"/>
      <c r="BI19" s="51"/>
      <c r="BJ19" s="51"/>
      <c r="BK19" s="51"/>
    </row>
    <row r="20" spans="1:64" ht="25.5" x14ac:dyDescent="0.25">
      <c r="A20" s="194"/>
      <c r="B20" s="5">
        <v>11005</v>
      </c>
      <c r="C20" s="131" t="s">
        <v>79</v>
      </c>
      <c r="D20" s="38">
        <v>36927.4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>
        <v>36927.4</v>
      </c>
      <c r="Q20" s="40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>
        <v>34507.4</v>
      </c>
      <c r="AC20" s="40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0">
        <v>34507.4</v>
      </c>
      <c r="AO20" s="40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41">
        <v>34507.4</v>
      </c>
      <c r="BA20" s="41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1:64" ht="38.25" x14ac:dyDescent="0.25">
      <c r="A21" s="194"/>
      <c r="B21" s="5">
        <v>11007</v>
      </c>
      <c r="C21" s="127" t="s">
        <v>68</v>
      </c>
      <c r="D21" s="41">
        <v>567537.19999999995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>
        <v>588564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>
        <v>588564</v>
      </c>
      <c r="AC21" s="39"/>
      <c r="AD21" s="40"/>
      <c r="AE21" s="70"/>
      <c r="AF21" s="40"/>
      <c r="AG21" s="39"/>
      <c r="AH21" s="40"/>
      <c r="AI21" s="40"/>
      <c r="AJ21" s="40"/>
      <c r="AK21" s="40"/>
      <c r="AL21" s="39"/>
      <c r="AM21" s="39"/>
      <c r="AN21" s="40">
        <v>588564</v>
      </c>
      <c r="AO21" s="39"/>
      <c r="AP21" s="40"/>
      <c r="AQ21" s="39"/>
      <c r="AR21" s="40"/>
      <c r="AS21" s="39"/>
      <c r="AT21" s="40"/>
      <c r="AU21" s="40"/>
      <c r="AV21" s="40"/>
      <c r="AW21" s="40"/>
      <c r="AX21" s="39"/>
      <c r="AY21" s="39"/>
      <c r="AZ21" s="40">
        <v>588564</v>
      </c>
      <c r="BA21" s="39"/>
      <c r="BB21" s="40"/>
      <c r="BC21" s="70"/>
      <c r="BD21" s="40"/>
      <c r="BE21" s="39"/>
      <c r="BF21" s="40"/>
      <c r="BG21" s="40"/>
      <c r="BH21" s="40"/>
      <c r="BI21" s="40"/>
      <c r="BJ21" s="39"/>
      <c r="BK21" s="39"/>
    </row>
    <row r="22" spans="1:64" ht="38.25" x14ac:dyDescent="0.25">
      <c r="A22" s="195"/>
      <c r="B22" s="14">
        <v>31001</v>
      </c>
      <c r="C22" s="132" t="s">
        <v>80</v>
      </c>
      <c r="D22" s="41">
        <v>2360.9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40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39"/>
      <c r="AD22" s="40"/>
      <c r="AE22" s="39"/>
      <c r="AF22" s="40"/>
      <c r="AG22" s="39"/>
      <c r="AH22" s="40"/>
      <c r="AI22" s="40"/>
      <c r="AJ22" s="40"/>
      <c r="AK22" s="40"/>
      <c r="AL22" s="39"/>
      <c r="AM22" s="39"/>
      <c r="AN22" s="40">
        <v>0</v>
      </c>
      <c r="AO22" s="39"/>
      <c r="AP22" s="40"/>
      <c r="AQ22" s="124"/>
      <c r="AR22" s="40"/>
      <c r="AS22" s="39"/>
      <c r="AT22" s="40"/>
      <c r="AU22" s="40"/>
      <c r="AV22" s="40"/>
      <c r="AW22" s="40"/>
      <c r="AX22" s="39"/>
      <c r="AY22" s="39"/>
      <c r="AZ22" s="40">
        <v>0</v>
      </c>
      <c r="BA22" s="39"/>
      <c r="BB22" s="40"/>
      <c r="BC22" s="39"/>
      <c r="BD22" s="40"/>
      <c r="BE22" s="39"/>
      <c r="BF22" s="40"/>
      <c r="BG22" s="40"/>
      <c r="BH22" s="40"/>
      <c r="BI22" s="40"/>
      <c r="BJ22" s="39"/>
      <c r="BK22" s="39"/>
    </row>
    <row r="23" spans="1:64" ht="61.5" customHeight="1" x14ac:dyDescent="0.25">
      <c r="A23" s="195"/>
      <c r="B23" s="14">
        <v>31002</v>
      </c>
      <c r="C23" s="133" t="s">
        <v>122</v>
      </c>
      <c r="D23" s="61">
        <v>54075.1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40">
        <v>0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>
        <v>276000</v>
      </c>
      <c r="AC23" s="39"/>
      <c r="AD23" s="40"/>
      <c r="AE23" s="70"/>
      <c r="AF23" s="40"/>
      <c r="AG23" s="39"/>
      <c r="AH23" s="40"/>
      <c r="AI23" s="40"/>
      <c r="AJ23" s="40"/>
      <c r="AK23" s="40"/>
      <c r="AL23" s="39"/>
      <c r="AM23" s="39"/>
      <c r="AN23" s="40"/>
      <c r="AO23" s="39"/>
      <c r="AP23" s="40"/>
      <c r="AQ23" s="70"/>
      <c r="AR23" s="40"/>
      <c r="AS23" s="39"/>
      <c r="AT23" s="40"/>
      <c r="AU23" s="40"/>
      <c r="AV23" s="40"/>
      <c r="AW23" s="40"/>
      <c r="AX23" s="39"/>
      <c r="AY23" s="39"/>
      <c r="AZ23" s="40"/>
      <c r="BA23" s="39"/>
      <c r="BB23" s="40"/>
      <c r="BC23" s="70"/>
      <c r="BD23" s="40"/>
      <c r="BE23" s="39"/>
      <c r="BF23" s="40"/>
      <c r="BG23" s="40"/>
      <c r="BH23" s="40"/>
      <c r="BI23" s="40"/>
      <c r="BJ23" s="39"/>
      <c r="BK23" s="39"/>
    </row>
    <row r="24" spans="1:64" ht="25.5" x14ac:dyDescent="0.25">
      <c r="A24" s="195"/>
      <c r="B24" s="14">
        <v>31003</v>
      </c>
      <c r="C24" s="37" t="s">
        <v>129</v>
      </c>
      <c r="D24" s="38">
        <v>41730.9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1"/>
      <c r="Q24" s="61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1">
        <v>86944</v>
      </c>
      <c r="AC24" s="61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1">
        <v>147850</v>
      </c>
      <c r="AO24" s="61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41">
        <v>5620000</v>
      </c>
      <c r="BA24" s="41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64" x14ac:dyDescent="0.25">
      <c r="A25" s="194">
        <v>1123</v>
      </c>
      <c r="B25" s="5"/>
      <c r="C25" s="54" t="s">
        <v>81</v>
      </c>
      <c r="D25" s="56">
        <f>D26+D27</f>
        <v>701809.3</v>
      </c>
      <c r="E25" s="56">
        <f t="shared" ref="E25:O25" si="13">E26+E27</f>
        <v>227948.5</v>
      </c>
      <c r="F25" s="56">
        <f t="shared" si="13"/>
        <v>18580.5</v>
      </c>
      <c r="G25" s="56">
        <f t="shared" si="13"/>
        <v>16980.2</v>
      </c>
      <c r="H25" s="56">
        <f t="shared" si="13"/>
        <v>16980.2</v>
      </c>
      <c r="I25" s="56">
        <f t="shared" si="13"/>
        <v>16980.2</v>
      </c>
      <c r="J25" s="56">
        <f t="shared" si="13"/>
        <v>8929.1</v>
      </c>
      <c r="K25" s="56">
        <f t="shared" si="13"/>
        <v>16980.2</v>
      </c>
      <c r="L25" s="56">
        <f t="shared" si="13"/>
        <v>18590.5</v>
      </c>
      <c r="M25" s="56">
        <f t="shared" si="13"/>
        <v>16980.2</v>
      </c>
      <c r="N25" s="56">
        <f t="shared" si="13"/>
        <v>8929.1</v>
      </c>
      <c r="O25" s="56">
        <f t="shared" si="13"/>
        <v>8929.1</v>
      </c>
      <c r="P25" s="55">
        <f t="shared" ref="P25:BK25" si="14">P26+P27</f>
        <v>635596.4</v>
      </c>
      <c r="Q25" s="55">
        <f t="shared" si="14"/>
        <v>250995.7</v>
      </c>
      <c r="R25" s="55">
        <f t="shared" si="14"/>
        <v>15492</v>
      </c>
      <c r="S25" s="55">
        <f t="shared" si="14"/>
        <v>14150.2</v>
      </c>
      <c r="T25" s="55">
        <f t="shared" si="14"/>
        <v>14150.2</v>
      </c>
      <c r="U25" s="55">
        <f t="shared" si="14"/>
        <v>14150.2</v>
      </c>
      <c r="V25" s="55">
        <f t="shared" si="14"/>
        <v>7440.9</v>
      </c>
      <c r="W25" s="55">
        <f t="shared" si="14"/>
        <v>14150.2</v>
      </c>
      <c r="X25" s="55">
        <f t="shared" si="14"/>
        <v>15492</v>
      </c>
      <c r="Y25" s="55">
        <f t="shared" si="14"/>
        <v>14150.2</v>
      </c>
      <c r="Z25" s="55">
        <f t="shared" ref="Z25:AA25" si="15">Z26+Z27</f>
        <v>7440.9</v>
      </c>
      <c r="AA25" s="55">
        <f t="shared" si="15"/>
        <v>7440.9</v>
      </c>
      <c r="AB25" s="55">
        <f t="shared" si="14"/>
        <v>635690.6</v>
      </c>
      <c r="AC25" s="55">
        <f t="shared" si="14"/>
        <v>251089.9</v>
      </c>
      <c r="AD25" s="55">
        <f t="shared" si="14"/>
        <v>15492</v>
      </c>
      <c r="AE25" s="55">
        <f t="shared" ref="AE25" si="16">AE26+AE27</f>
        <v>14150.2</v>
      </c>
      <c r="AF25" s="55">
        <f t="shared" si="14"/>
        <v>14150.2</v>
      </c>
      <c r="AG25" s="55">
        <f t="shared" ref="AG25" si="17">AG26+AG27</f>
        <v>14150.2</v>
      </c>
      <c r="AH25" s="55">
        <f t="shared" si="14"/>
        <v>7440.9</v>
      </c>
      <c r="AI25" s="55">
        <f t="shared" si="14"/>
        <v>14150.2</v>
      </c>
      <c r="AJ25" s="55">
        <f t="shared" si="14"/>
        <v>15492</v>
      </c>
      <c r="AK25" s="55">
        <f t="shared" si="14"/>
        <v>14150.2</v>
      </c>
      <c r="AL25" s="55">
        <f t="shared" si="14"/>
        <v>7440.9</v>
      </c>
      <c r="AM25" s="55">
        <f t="shared" si="14"/>
        <v>7440.9</v>
      </c>
      <c r="AN25" s="55">
        <f t="shared" si="14"/>
        <v>635690.6</v>
      </c>
      <c r="AO25" s="55">
        <f t="shared" si="14"/>
        <v>251089.9</v>
      </c>
      <c r="AP25" s="55">
        <f t="shared" si="14"/>
        <v>15492</v>
      </c>
      <c r="AQ25" s="55">
        <f t="shared" si="14"/>
        <v>14150.2</v>
      </c>
      <c r="AR25" s="55">
        <f t="shared" si="14"/>
        <v>14150.2</v>
      </c>
      <c r="AS25" s="55">
        <f t="shared" si="14"/>
        <v>14150.2</v>
      </c>
      <c r="AT25" s="55">
        <f t="shared" si="14"/>
        <v>7440.9</v>
      </c>
      <c r="AU25" s="55">
        <f t="shared" si="14"/>
        <v>14150.2</v>
      </c>
      <c r="AV25" s="55">
        <f t="shared" si="14"/>
        <v>15492</v>
      </c>
      <c r="AW25" s="55">
        <f t="shared" si="14"/>
        <v>14150.2</v>
      </c>
      <c r="AX25" s="55">
        <f t="shared" ref="AX25:AY25" si="18">AX26+AX27</f>
        <v>7440.9</v>
      </c>
      <c r="AY25" s="55">
        <f t="shared" si="18"/>
        <v>7440.9</v>
      </c>
      <c r="AZ25" s="55">
        <f t="shared" si="14"/>
        <v>635690.6</v>
      </c>
      <c r="BA25" s="55">
        <f t="shared" si="14"/>
        <v>251089.9</v>
      </c>
      <c r="BB25" s="55">
        <f t="shared" ref="BB25" si="19">BB26+BB27</f>
        <v>15492</v>
      </c>
      <c r="BC25" s="55">
        <f t="shared" si="14"/>
        <v>14150.2</v>
      </c>
      <c r="BD25" s="55">
        <f t="shared" si="14"/>
        <v>14150.2</v>
      </c>
      <c r="BE25" s="55">
        <f t="shared" ref="BE25" si="20">BE26+BE27</f>
        <v>14150.2</v>
      </c>
      <c r="BF25" s="55">
        <f t="shared" si="14"/>
        <v>7440.9</v>
      </c>
      <c r="BG25" s="55">
        <f t="shared" si="14"/>
        <v>14150.2</v>
      </c>
      <c r="BH25" s="55">
        <f t="shared" si="14"/>
        <v>15492</v>
      </c>
      <c r="BI25" s="55">
        <f t="shared" si="14"/>
        <v>14150.2</v>
      </c>
      <c r="BJ25" s="55">
        <f t="shared" si="14"/>
        <v>7440.9</v>
      </c>
      <c r="BK25" s="55">
        <f t="shared" si="14"/>
        <v>7440.9</v>
      </c>
    </row>
    <row r="26" spans="1:64" ht="25.5" x14ac:dyDescent="0.25">
      <c r="A26" s="194"/>
      <c r="B26" s="5">
        <v>11001</v>
      </c>
      <c r="C26" s="101" t="s">
        <v>82</v>
      </c>
      <c r="D26" s="71">
        <v>376807.8</v>
      </c>
      <c r="E26" s="71">
        <v>227948.5</v>
      </c>
      <c r="F26" s="39">
        <v>18580.5</v>
      </c>
      <c r="G26" s="39">
        <v>16980.2</v>
      </c>
      <c r="H26" s="39">
        <v>16980.2</v>
      </c>
      <c r="I26" s="39">
        <v>16980.2</v>
      </c>
      <c r="J26" s="39">
        <v>8929.1</v>
      </c>
      <c r="K26" s="39">
        <v>16980.2</v>
      </c>
      <c r="L26" s="39">
        <v>18590.5</v>
      </c>
      <c r="M26" s="39">
        <v>16980.2</v>
      </c>
      <c r="N26" s="39">
        <v>8929.1</v>
      </c>
      <c r="O26" s="39">
        <v>8929.1</v>
      </c>
      <c r="P26" s="71">
        <v>375053.4</v>
      </c>
      <c r="Q26" s="40">
        <v>250995.7</v>
      </c>
      <c r="R26" s="71">
        <v>15492</v>
      </c>
      <c r="S26" s="71">
        <v>14150.2</v>
      </c>
      <c r="T26" s="71">
        <v>14150.2</v>
      </c>
      <c r="U26" s="71">
        <v>14150.2</v>
      </c>
      <c r="V26" s="71">
        <v>7440.9</v>
      </c>
      <c r="W26" s="71">
        <v>14150.2</v>
      </c>
      <c r="X26" s="71">
        <v>15492</v>
      </c>
      <c r="Y26" s="71">
        <v>14150.2</v>
      </c>
      <c r="Z26" s="71">
        <v>7440.9</v>
      </c>
      <c r="AA26" s="71">
        <v>7440.9</v>
      </c>
      <c r="AB26" s="71">
        <v>375147.6</v>
      </c>
      <c r="AC26" s="40">
        <v>251089.9</v>
      </c>
      <c r="AD26" s="71">
        <v>15492</v>
      </c>
      <c r="AE26" s="71">
        <v>14150.2</v>
      </c>
      <c r="AF26" s="71">
        <v>14150.2</v>
      </c>
      <c r="AG26" s="71">
        <v>14150.2</v>
      </c>
      <c r="AH26" s="71">
        <v>7440.9</v>
      </c>
      <c r="AI26" s="71">
        <v>14150.2</v>
      </c>
      <c r="AJ26" s="71">
        <v>15492</v>
      </c>
      <c r="AK26" s="71">
        <v>14150.2</v>
      </c>
      <c r="AL26" s="71">
        <v>7440.9</v>
      </c>
      <c r="AM26" s="71">
        <v>7440.9</v>
      </c>
      <c r="AN26" s="71">
        <v>375147.6</v>
      </c>
      <c r="AO26" s="40">
        <v>251089.9</v>
      </c>
      <c r="AP26" s="71">
        <v>15492</v>
      </c>
      <c r="AQ26" s="71">
        <v>14150.2</v>
      </c>
      <c r="AR26" s="71">
        <v>14150.2</v>
      </c>
      <c r="AS26" s="71">
        <v>14150.2</v>
      </c>
      <c r="AT26" s="71">
        <v>7440.9</v>
      </c>
      <c r="AU26" s="71">
        <v>14150.2</v>
      </c>
      <c r="AV26" s="71">
        <v>15492</v>
      </c>
      <c r="AW26" s="71">
        <v>14150.2</v>
      </c>
      <c r="AX26" s="71">
        <v>7440.9</v>
      </c>
      <c r="AY26" s="71">
        <v>7440.9</v>
      </c>
      <c r="AZ26" s="71">
        <v>375147.6</v>
      </c>
      <c r="BA26" s="40">
        <v>251089.9</v>
      </c>
      <c r="BB26" s="71">
        <v>15492</v>
      </c>
      <c r="BC26" s="71">
        <v>14150.2</v>
      </c>
      <c r="BD26" s="71">
        <v>14150.2</v>
      </c>
      <c r="BE26" s="71">
        <v>14150.2</v>
      </c>
      <c r="BF26" s="71">
        <v>7440.9</v>
      </c>
      <c r="BG26" s="71">
        <v>14150.2</v>
      </c>
      <c r="BH26" s="71">
        <v>15492</v>
      </c>
      <c r="BI26" s="71">
        <v>14150.2</v>
      </c>
      <c r="BJ26" s="71">
        <v>7440.9</v>
      </c>
      <c r="BK26" s="71">
        <v>7440.9</v>
      </c>
    </row>
    <row r="27" spans="1:64" s="107" customFormat="1" ht="19.5" customHeight="1" x14ac:dyDescent="0.25">
      <c r="A27" s="194"/>
      <c r="B27" s="102">
        <v>11002</v>
      </c>
      <c r="C27" s="95" t="s">
        <v>84</v>
      </c>
      <c r="D27" s="103">
        <v>325001.5</v>
      </c>
      <c r="E27" s="104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>
        <v>260543</v>
      </c>
      <c r="Q27" s="106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>
        <v>260543</v>
      </c>
      <c r="AC27" s="106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>
        <v>260543</v>
      </c>
      <c r="AO27" s="106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72">
        <v>260543</v>
      </c>
      <c r="BA27" s="72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</row>
    <row r="28" spans="1:64" s="107" customFormat="1" ht="19.5" customHeight="1" x14ac:dyDescent="0.25">
      <c r="A28" s="36">
        <v>1147</v>
      </c>
      <c r="B28" s="14"/>
      <c r="C28" s="136" t="s">
        <v>124</v>
      </c>
      <c r="D28" s="108">
        <f>D29</f>
        <v>596130</v>
      </c>
      <c r="E28" s="108">
        <f t="shared" ref="E28:BK28" si="21">E29</f>
        <v>0</v>
      </c>
      <c r="F28" s="108">
        <f t="shared" si="21"/>
        <v>0</v>
      </c>
      <c r="G28" s="108">
        <f t="shared" si="21"/>
        <v>0</v>
      </c>
      <c r="H28" s="108">
        <f t="shared" si="21"/>
        <v>0</v>
      </c>
      <c r="I28" s="108">
        <f t="shared" si="21"/>
        <v>0</v>
      </c>
      <c r="J28" s="108">
        <f t="shared" si="21"/>
        <v>0</v>
      </c>
      <c r="K28" s="108">
        <f t="shared" si="21"/>
        <v>0</v>
      </c>
      <c r="L28" s="108">
        <f t="shared" si="21"/>
        <v>0</v>
      </c>
      <c r="M28" s="108">
        <f t="shared" si="21"/>
        <v>0</v>
      </c>
      <c r="N28" s="108">
        <f t="shared" si="21"/>
        <v>0</v>
      </c>
      <c r="O28" s="108">
        <f t="shared" si="21"/>
        <v>0</v>
      </c>
      <c r="P28" s="108">
        <f t="shared" si="21"/>
        <v>590176.5</v>
      </c>
      <c r="Q28" s="108">
        <f t="shared" si="21"/>
        <v>0</v>
      </c>
      <c r="R28" s="108">
        <f t="shared" si="21"/>
        <v>0</v>
      </c>
      <c r="S28" s="108">
        <f t="shared" si="21"/>
        <v>0</v>
      </c>
      <c r="T28" s="108">
        <f t="shared" si="21"/>
        <v>0</v>
      </c>
      <c r="U28" s="108">
        <f t="shared" si="21"/>
        <v>0</v>
      </c>
      <c r="V28" s="108">
        <f t="shared" si="21"/>
        <v>0</v>
      </c>
      <c r="W28" s="108">
        <f t="shared" si="21"/>
        <v>0</v>
      </c>
      <c r="X28" s="108">
        <f t="shared" si="21"/>
        <v>0</v>
      </c>
      <c r="Y28" s="108">
        <f t="shared" si="21"/>
        <v>0</v>
      </c>
      <c r="Z28" s="108">
        <f t="shared" si="21"/>
        <v>0</v>
      </c>
      <c r="AA28" s="108">
        <f t="shared" si="21"/>
        <v>0</v>
      </c>
      <c r="AB28" s="108">
        <f t="shared" si="21"/>
        <v>659893.30000000005</v>
      </c>
      <c r="AC28" s="108">
        <f t="shared" si="21"/>
        <v>0</v>
      </c>
      <c r="AD28" s="108">
        <f t="shared" si="21"/>
        <v>0</v>
      </c>
      <c r="AE28" s="108">
        <f t="shared" si="21"/>
        <v>0</v>
      </c>
      <c r="AF28" s="108">
        <f t="shared" si="21"/>
        <v>0</v>
      </c>
      <c r="AG28" s="108">
        <f t="shared" si="21"/>
        <v>0</v>
      </c>
      <c r="AH28" s="108">
        <f t="shared" si="21"/>
        <v>0</v>
      </c>
      <c r="AI28" s="108">
        <f t="shared" si="21"/>
        <v>0</v>
      </c>
      <c r="AJ28" s="108">
        <f t="shared" si="21"/>
        <v>0</v>
      </c>
      <c r="AK28" s="108">
        <f t="shared" si="21"/>
        <v>0</v>
      </c>
      <c r="AL28" s="108">
        <f t="shared" si="21"/>
        <v>0</v>
      </c>
      <c r="AM28" s="108">
        <f t="shared" si="21"/>
        <v>0</v>
      </c>
      <c r="AN28" s="108">
        <f t="shared" si="21"/>
        <v>761318</v>
      </c>
      <c r="AO28" s="108">
        <f t="shared" si="21"/>
        <v>0</v>
      </c>
      <c r="AP28" s="108">
        <f t="shared" si="21"/>
        <v>0</v>
      </c>
      <c r="AQ28" s="108">
        <f t="shared" si="21"/>
        <v>0</v>
      </c>
      <c r="AR28" s="108">
        <f t="shared" si="21"/>
        <v>0</v>
      </c>
      <c r="AS28" s="108">
        <f t="shared" si="21"/>
        <v>0</v>
      </c>
      <c r="AT28" s="108">
        <f t="shared" si="21"/>
        <v>0</v>
      </c>
      <c r="AU28" s="108">
        <f t="shared" si="21"/>
        <v>0</v>
      </c>
      <c r="AV28" s="108">
        <f t="shared" si="21"/>
        <v>0</v>
      </c>
      <c r="AW28" s="108">
        <f t="shared" si="21"/>
        <v>0</v>
      </c>
      <c r="AX28" s="108">
        <f t="shared" si="21"/>
        <v>0</v>
      </c>
      <c r="AY28" s="108">
        <f t="shared" si="21"/>
        <v>0</v>
      </c>
      <c r="AZ28" s="108">
        <f t="shared" si="21"/>
        <v>761318</v>
      </c>
      <c r="BA28" s="108">
        <f t="shared" si="21"/>
        <v>0</v>
      </c>
      <c r="BB28" s="108">
        <f t="shared" si="21"/>
        <v>0</v>
      </c>
      <c r="BC28" s="108">
        <f t="shared" si="21"/>
        <v>0</v>
      </c>
      <c r="BD28" s="108">
        <f t="shared" si="21"/>
        <v>0</v>
      </c>
      <c r="BE28" s="108">
        <f t="shared" si="21"/>
        <v>0</v>
      </c>
      <c r="BF28" s="108">
        <f t="shared" si="21"/>
        <v>0</v>
      </c>
      <c r="BG28" s="108">
        <f t="shared" si="21"/>
        <v>0</v>
      </c>
      <c r="BH28" s="108">
        <f t="shared" si="21"/>
        <v>0</v>
      </c>
      <c r="BI28" s="108">
        <f t="shared" si="21"/>
        <v>0</v>
      </c>
      <c r="BJ28" s="108">
        <f t="shared" si="21"/>
        <v>0</v>
      </c>
      <c r="BK28" s="108">
        <f t="shared" si="21"/>
        <v>0</v>
      </c>
    </row>
    <row r="29" spans="1:64" s="107" customFormat="1" ht="42" customHeight="1" x14ac:dyDescent="0.25">
      <c r="A29" s="35"/>
      <c r="B29" s="14">
        <v>11001</v>
      </c>
      <c r="C29" s="85" t="s">
        <v>123</v>
      </c>
      <c r="D29" s="40">
        <v>596130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19">
        <v>590176.5</v>
      </c>
      <c r="Q29" s="106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6">
        <v>659893.30000000005</v>
      </c>
      <c r="AC29" s="106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>
        <v>761318</v>
      </c>
      <c r="AO29" s="106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72">
        <v>761318</v>
      </c>
      <c r="BA29" s="72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</row>
    <row r="30" spans="1:64" ht="25.5" x14ac:dyDescent="0.25">
      <c r="A30" s="194">
        <v>1149</v>
      </c>
      <c r="B30" s="5"/>
      <c r="C30" s="75" t="s">
        <v>85</v>
      </c>
      <c r="D30" s="55">
        <f>D31+D32+D33+D34</f>
        <v>513032.5</v>
      </c>
      <c r="E30" s="55">
        <f t="shared" ref="E30:BK30" si="22">E31+E32+E33+E34</f>
        <v>0</v>
      </c>
      <c r="F30" s="55">
        <f t="shared" si="22"/>
        <v>0</v>
      </c>
      <c r="G30" s="55">
        <f t="shared" ref="G30" si="23">G31+G32+G33+G34</f>
        <v>0</v>
      </c>
      <c r="H30" s="55">
        <f t="shared" si="22"/>
        <v>0</v>
      </c>
      <c r="I30" s="55">
        <f t="shared" ref="I30" si="24">I31+I32+I33+I34</f>
        <v>0</v>
      </c>
      <c r="J30" s="55">
        <f t="shared" si="22"/>
        <v>0</v>
      </c>
      <c r="K30" s="55">
        <f t="shared" si="22"/>
        <v>0</v>
      </c>
      <c r="L30" s="55">
        <f t="shared" ref="L30:M30" si="25">L31+L32+L33+L34</f>
        <v>0</v>
      </c>
      <c r="M30" s="55">
        <f t="shared" si="25"/>
        <v>0</v>
      </c>
      <c r="N30" s="55">
        <f t="shared" si="22"/>
        <v>0</v>
      </c>
      <c r="O30" s="55">
        <f t="shared" si="22"/>
        <v>0</v>
      </c>
      <c r="P30" s="55">
        <f t="shared" si="22"/>
        <v>494984.5</v>
      </c>
      <c r="Q30" s="55">
        <f t="shared" si="22"/>
        <v>0</v>
      </c>
      <c r="R30" s="55">
        <f t="shared" si="22"/>
        <v>0</v>
      </c>
      <c r="S30" s="55">
        <f t="shared" si="22"/>
        <v>0</v>
      </c>
      <c r="T30" s="55">
        <f t="shared" si="22"/>
        <v>0</v>
      </c>
      <c r="U30" s="55">
        <f t="shared" si="22"/>
        <v>0</v>
      </c>
      <c r="V30" s="55">
        <f t="shared" si="22"/>
        <v>0</v>
      </c>
      <c r="W30" s="55">
        <f t="shared" si="22"/>
        <v>0</v>
      </c>
      <c r="X30" s="55">
        <f t="shared" si="22"/>
        <v>0</v>
      </c>
      <c r="Y30" s="55">
        <f t="shared" si="22"/>
        <v>0</v>
      </c>
      <c r="Z30" s="55">
        <f t="shared" ref="Z30:AA30" si="26">Z31+Z32+Z33+Z34</f>
        <v>0</v>
      </c>
      <c r="AA30" s="55">
        <f t="shared" si="26"/>
        <v>0</v>
      </c>
      <c r="AB30" s="55">
        <f t="shared" si="22"/>
        <v>540021.4</v>
      </c>
      <c r="AC30" s="55">
        <f t="shared" si="22"/>
        <v>0</v>
      </c>
      <c r="AD30" s="55">
        <f t="shared" si="22"/>
        <v>0</v>
      </c>
      <c r="AE30" s="55">
        <f t="shared" ref="AE30" si="27">AE31+AE32+AE33+AE34</f>
        <v>0</v>
      </c>
      <c r="AF30" s="55">
        <f t="shared" si="22"/>
        <v>0</v>
      </c>
      <c r="AG30" s="55">
        <f t="shared" ref="AG30" si="28">AG31+AG32+AG33+AG34</f>
        <v>0</v>
      </c>
      <c r="AH30" s="55">
        <f t="shared" si="22"/>
        <v>0</v>
      </c>
      <c r="AI30" s="55">
        <f t="shared" si="22"/>
        <v>0</v>
      </c>
      <c r="AJ30" s="55">
        <f t="shared" si="22"/>
        <v>0</v>
      </c>
      <c r="AK30" s="55">
        <f t="shared" si="22"/>
        <v>0</v>
      </c>
      <c r="AL30" s="55">
        <f t="shared" si="22"/>
        <v>0</v>
      </c>
      <c r="AM30" s="55">
        <f t="shared" si="22"/>
        <v>0</v>
      </c>
      <c r="AN30" s="55">
        <f t="shared" si="22"/>
        <v>540021.4</v>
      </c>
      <c r="AO30" s="55">
        <f t="shared" si="22"/>
        <v>0</v>
      </c>
      <c r="AP30" s="55">
        <f t="shared" si="22"/>
        <v>0</v>
      </c>
      <c r="AQ30" s="55">
        <f t="shared" si="22"/>
        <v>0</v>
      </c>
      <c r="AR30" s="55">
        <f t="shared" si="22"/>
        <v>0</v>
      </c>
      <c r="AS30" s="55">
        <f t="shared" si="22"/>
        <v>0</v>
      </c>
      <c r="AT30" s="55">
        <f t="shared" si="22"/>
        <v>0</v>
      </c>
      <c r="AU30" s="55">
        <f t="shared" si="22"/>
        <v>0</v>
      </c>
      <c r="AV30" s="55">
        <f t="shared" si="22"/>
        <v>0</v>
      </c>
      <c r="AW30" s="55">
        <f t="shared" si="22"/>
        <v>0</v>
      </c>
      <c r="AX30" s="55">
        <f t="shared" ref="AX30:AY30" si="29">AX31+AX32+AX33+AX34</f>
        <v>0</v>
      </c>
      <c r="AY30" s="55">
        <f t="shared" si="29"/>
        <v>0</v>
      </c>
      <c r="AZ30" s="55">
        <f t="shared" si="22"/>
        <v>540021.4</v>
      </c>
      <c r="BA30" s="55">
        <f t="shared" si="22"/>
        <v>0</v>
      </c>
      <c r="BB30" s="55">
        <f t="shared" ref="BB30" si="30">BB31+BB32+BB33+BB34</f>
        <v>0</v>
      </c>
      <c r="BC30" s="55">
        <f t="shared" si="22"/>
        <v>0</v>
      </c>
      <c r="BD30" s="55">
        <f t="shared" si="22"/>
        <v>0</v>
      </c>
      <c r="BE30" s="55">
        <f t="shared" ref="BE30" si="31">BE31+BE32+BE33+BE34</f>
        <v>0</v>
      </c>
      <c r="BF30" s="55">
        <f t="shared" si="22"/>
        <v>0</v>
      </c>
      <c r="BG30" s="55">
        <f t="shared" si="22"/>
        <v>0</v>
      </c>
      <c r="BH30" s="55">
        <f t="shared" si="22"/>
        <v>0</v>
      </c>
      <c r="BI30" s="55">
        <f t="shared" si="22"/>
        <v>0</v>
      </c>
      <c r="BJ30" s="55">
        <f t="shared" si="22"/>
        <v>0</v>
      </c>
      <c r="BK30" s="55">
        <f t="shared" si="22"/>
        <v>0</v>
      </c>
    </row>
    <row r="31" spans="1:64" ht="25.5" x14ac:dyDescent="0.25">
      <c r="A31" s="194"/>
      <c r="B31" s="5">
        <v>11001</v>
      </c>
      <c r="C31" s="97" t="s">
        <v>86</v>
      </c>
      <c r="D31" s="41">
        <v>249250</v>
      </c>
      <c r="E31" s="38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0">
        <v>213000.8</v>
      </c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>
        <v>197652</v>
      </c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0">
        <v>197652</v>
      </c>
      <c r="AO31" s="50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7">
        <v>197652</v>
      </c>
      <c r="BA31" s="57"/>
      <c r="BB31" s="51"/>
      <c r="BC31" s="51"/>
      <c r="BD31" s="51"/>
      <c r="BE31" s="51"/>
      <c r="BF31" s="51"/>
      <c r="BG31" s="51"/>
      <c r="BH31" s="51"/>
      <c r="BI31" s="51"/>
      <c r="BJ31" s="51"/>
      <c r="BK31" s="51"/>
    </row>
    <row r="32" spans="1:64" ht="80.25" customHeight="1" x14ac:dyDescent="0.25">
      <c r="A32" s="194"/>
      <c r="B32" s="5">
        <v>11002</v>
      </c>
      <c r="C32" s="95" t="s">
        <v>87</v>
      </c>
      <c r="D32" s="125">
        <v>230525.7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>
        <v>237537.7</v>
      </c>
      <c r="Q32" s="40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>
        <v>275700.40000000002</v>
      </c>
      <c r="AC32" s="40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>
        <v>275700.40000000002</v>
      </c>
      <c r="AO32" s="40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41">
        <v>275700.40000000002</v>
      </c>
      <c r="BA32" s="41"/>
      <c r="BB32" s="39"/>
      <c r="BC32" s="39"/>
      <c r="BD32" s="39"/>
      <c r="BE32" s="39"/>
      <c r="BF32" s="39"/>
      <c r="BG32" s="39"/>
      <c r="BH32" s="39"/>
      <c r="BI32" s="39"/>
      <c r="BJ32" s="39"/>
      <c r="BK32" s="39"/>
    </row>
    <row r="33" spans="1:63" ht="25.5" x14ac:dyDescent="0.25">
      <c r="A33" s="194"/>
      <c r="B33" s="5">
        <v>12001</v>
      </c>
      <c r="C33" s="98" t="s">
        <v>88</v>
      </c>
      <c r="D33" s="38">
        <v>33256.800000000003</v>
      </c>
      <c r="E33" s="38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40">
        <v>44446</v>
      </c>
      <c r="Q33" s="50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40">
        <v>66669</v>
      </c>
      <c r="AC33" s="50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0">
        <v>66669</v>
      </c>
      <c r="AO33" s="50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40">
        <v>66669</v>
      </c>
      <c r="BA33" s="57"/>
      <c r="BB33" s="51"/>
      <c r="BC33" s="51"/>
      <c r="BD33" s="51"/>
      <c r="BE33" s="51"/>
      <c r="BF33" s="51"/>
      <c r="BG33" s="51"/>
      <c r="BH33" s="51"/>
      <c r="BI33" s="51"/>
      <c r="BJ33" s="51"/>
      <c r="BK33" s="51"/>
    </row>
    <row r="34" spans="1:63" x14ac:dyDescent="0.25">
      <c r="A34" s="194"/>
      <c r="B34" s="5"/>
      <c r="C34" s="98"/>
      <c r="D34" s="38"/>
      <c r="E34" s="38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40"/>
      <c r="Q34" s="40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0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0"/>
      <c r="AO34" s="40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40"/>
      <c r="BA34" s="41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1:63" x14ac:dyDescent="0.25">
      <c r="A35" s="189">
        <v>1182</v>
      </c>
      <c r="B35" s="5"/>
      <c r="C35" s="54" t="s">
        <v>89</v>
      </c>
      <c r="D35" s="55">
        <f>D36+D37</f>
        <v>2353044.5</v>
      </c>
      <c r="E35" s="55">
        <f t="shared" ref="E35:BK35" si="32">E36+E37</f>
        <v>1917189.8</v>
      </c>
      <c r="F35" s="55">
        <f t="shared" si="32"/>
        <v>34641.800000000003</v>
      </c>
      <c r="G35" s="55">
        <f t="shared" si="32"/>
        <v>49812.1</v>
      </c>
      <c r="H35" s="55">
        <f t="shared" si="32"/>
        <v>53816</v>
      </c>
      <c r="I35" s="55">
        <f t="shared" si="32"/>
        <v>44792.3</v>
      </c>
      <c r="J35" s="55">
        <f t="shared" si="32"/>
        <v>51165.8</v>
      </c>
      <c r="K35" s="55">
        <f t="shared" si="32"/>
        <v>50149.9</v>
      </c>
      <c r="L35" s="55">
        <f t="shared" si="32"/>
        <v>41929.300000000003</v>
      </c>
      <c r="M35" s="55">
        <f t="shared" si="32"/>
        <v>44828.800000000003</v>
      </c>
      <c r="N35" s="55">
        <f t="shared" si="32"/>
        <v>18756</v>
      </c>
      <c r="O35" s="55">
        <f t="shared" si="32"/>
        <v>23804.1</v>
      </c>
      <c r="P35" s="55">
        <f t="shared" si="32"/>
        <v>2342557.4</v>
      </c>
      <c r="Q35" s="55">
        <f t="shared" si="32"/>
        <v>1909663.1</v>
      </c>
      <c r="R35" s="55">
        <f t="shared" si="32"/>
        <v>36448.199999999997</v>
      </c>
      <c r="S35" s="55">
        <f t="shared" si="32"/>
        <v>51181.9</v>
      </c>
      <c r="T35" s="55">
        <f t="shared" si="32"/>
        <v>56381.8</v>
      </c>
      <c r="U35" s="55">
        <f t="shared" si="32"/>
        <v>45892.5</v>
      </c>
      <c r="V35" s="55">
        <f t="shared" si="32"/>
        <v>58116.800000000003</v>
      </c>
      <c r="W35" s="55">
        <f t="shared" si="32"/>
        <v>51459.9</v>
      </c>
      <c r="X35" s="55">
        <f t="shared" si="32"/>
        <v>44792.3</v>
      </c>
      <c r="Y35" s="55">
        <f t="shared" si="32"/>
        <v>45020.800000000003</v>
      </c>
      <c r="Z35" s="55">
        <f t="shared" si="32"/>
        <v>19576</v>
      </c>
      <c r="AA35" s="55">
        <f t="shared" si="32"/>
        <v>24024.1</v>
      </c>
      <c r="AB35" s="55">
        <f t="shared" si="32"/>
        <v>2490536.2000000002</v>
      </c>
      <c r="AC35" s="55">
        <f t="shared" si="32"/>
        <v>2015414.9</v>
      </c>
      <c r="AD35" s="55">
        <f t="shared" si="32"/>
        <v>36448.199999999997</v>
      </c>
      <c r="AE35" s="55">
        <f t="shared" si="32"/>
        <v>53013.9</v>
      </c>
      <c r="AF35" s="55">
        <f t="shared" si="32"/>
        <v>57431.9</v>
      </c>
      <c r="AG35" s="55">
        <f t="shared" si="32"/>
        <v>46922.5</v>
      </c>
      <c r="AH35" s="55">
        <f t="shared" si="32"/>
        <v>57996.800000000003</v>
      </c>
      <c r="AI35" s="55">
        <f t="shared" si="32"/>
        <v>52519.9</v>
      </c>
      <c r="AJ35" s="55">
        <f t="shared" si="32"/>
        <v>44999.3</v>
      </c>
      <c r="AK35" s="55">
        <f t="shared" si="32"/>
        <v>44987.8</v>
      </c>
      <c r="AL35" s="55">
        <f t="shared" si="32"/>
        <v>19968</v>
      </c>
      <c r="AM35" s="55">
        <f t="shared" si="32"/>
        <v>24333</v>
      </c>
      <c r="AN35" s="55">
        <f t="shared" si="32"/>
        <v>2536770.1</v>
      </c>
      <c r="AO35" s="55">
        <f t="shared" si="32"/>
        <v>2056408.1</v>
      </c>
      <c r="AP35" s="55">
        <f t="shared" si="32"/>
        <v>36949.199999999997</v>
      </c>
      <c r="AQ35" s="55">
        <f t="shared" si="32"/>
        <v>53789</v>
      </c>
      <c r="AR35" s="55">
        <f t="shared" si="32"/>
        <v>58011.8</v>
      </c>
      <c r="AS35" s="55">
        <f t="shared" si="32"/>
        <v>47982</v>
      </c>
      <c r="AT35" s="55">
        <f t="shared" si="32"/>
        <v>58585</v>
      </c>
      <c r="AU35" s="55">
        <f t="shared" si="32"/>
        <v>53014</v>
      </c>
      <c r="AV35" s="55">
        <f t="shared" si="32"/>
        <v>45698</v>
      </c>
      <c r="AW35" s="55">
        <f t="shared" si="32"/>
        <v>46032</v>
      </c>
      <c r="AX35" s="55">
        <f t="shared" si="32"/>
        <v>19968</v>
      </c>
      <c r="AY35" s="55">
        <f t="shared" si="32"/>
        <v>24333</v>
      </c>
      <c r="AZ35" s="55">
        <f t="shared" si="32"/>
        <v>2568135.7999999998</v>
      </c>
      <c r="BA35" s="55">
        <f t="shared" si="32"/>
        <v>2081807.8</v>
      </c>
      <c r="BB35" s="55">
        <f t="shared" si="32"/>
        <v>38019</v>
      </c>
      <c r="BC35" s="55">
        <f t="shared" si="32"/>
        <v>54047</v>
      </c>
      <c r="BD35" s="55">
        <f t="shared" si="32"/>
        <v>58189</v>
      </c>
      <c r="BE35" s="55">
        <f t="shared" si="32"/>
        <v>48053</v>
      </c>
      <c r="BF35" s="55">
        <f t="shared" si="32"/>
        <v>59078</v>
      </c>
      <c r="BG35" s="55">
        <f t="shared" si="32"/>
        <v>54011</v>
      </c>
      <c r="BH35" s="55">
        <f t="shared" si="32"/>
        <v>46185</v>
      </c>
      <c r="BI35" s="55">
        <f t="shared" si="32"/>
        <v>47044</v>
      </c>
      <c r="BJ35" s="55">
        <f t="shared" si="32"/>
        <v>20088</v>
      </c>
      <c r="BK35" s="55">
        <f t="shared" si="32"/>
        <v>25614</v>
      </c>
    </row>
    <row r="36" spans="1:63" ht="25.5" x14ac:dyDescent="0.25">
      <c r="A36" s="190"/>
      <c r="B36" s="5">
        <v>11001</v>
      </c>
      <c r="C36" s="126" t="s">
        <v>90</v>
      </c>
      <c r="D36" s="38">
        <v>2330885.9</v>
      </c>
      <c r="E36" s="73">
        <v>1917189.8</v>
      </c>
      <c r="F36" s="73">
        <v>34641.800000000003</v>
      </c>
      <c r="G36" s="73">
        <v>49812.1</v>
      </c>
      <c r="H36" s="73">
        <v>53816</v>
      </c>
      <c r="I36" s="73">
        <v>44792.3</v>
      </c>
      <c r="J36" s="74">
        <v>51165.8</v>
      </c>
      <c r="K36" s="73">
        <v>50149.9</v>
      </c>
      <c r="L36" s="73">
        <v>41929.300000000003</v>
      </c>
      <c r="M36" s="73">
        <v>44828.800000000003</v>
      </c>
      <c r="N36" s="73">
        <v>18756</v>
      </c>
      <c r="O36" s="73">
        <v>23804.1</v>
      </c>
      <c r="P36" s="40">
        <v>2342557.4</v>
      </c>
      <c r="Q36" s="73">
        <v>1909663.1</v>
      </c>
      <c r="R36" s="73">
        <v>36448.199999999997</v>
      </c>
      <c r="S36" s="73">
        <v>51181.9</v>
      </c>
      <c r="T36" s="73">
        <v>56381.8</v>
      </c>
      <c r="U36" s="73">
        <v>45892.5</v>
      </c>
      <c r="V36" s="73">
        <v>58116.800000000003</v>
      </c>
      <c r="W36" s="73">
        <v>51459.9</v>
      </c>
      <c r="X36" s="73">
        <v>44792.3</v>
      </c>
      <c r="Y36" s="73">
        <v>45020.800000000003</v>
      </c>
      <c r="Z36" s="73">
        <v>19576</v>
      </c>
      <c r="AA36" s="73">
        <v>24024.1</v>
      </c>
      <c r="AB36" s="40">
        <v>2454036.2000000002</v>
      </c>
      <c r="AC36" s="73">
        <v>2015414.9</v>
      </c>
      <c r="AD36" s="73">
        <v>36448.199999999997</v>
      </c>
      <c r="AE36" s="73">
        <v>53013.9</v>
      </c>
      <c r="AF36" s="73">
        <v>57431.9</v>
      </c>
      <c r="AG36" s="73">
        <v>46922.5</v>
      </c>
      <c r="AH36" s="73">
        <v>57996.800000000003</v>
      </c>
      <c r="AI36" s="73">
        <v>52519.9</v>
      </c>
      <c r="AJ36" s="73">
        <v>44999.3</v>
      </c>
      <c r="AK36" s="73">
        <v>44987.8</v>
      </c>
      <c r="AL36" s="73">
        <v>19968</v>
      </c>
      <c r="AM36" s="73">
        <v>24333</v>
      </c>
      <c r="AN36" s="40">
        <v>2500770.1</v>
      </c>
      <c r="AO36" s="73">
        <v>2056408.1</v>
      </c>
      <c r="AP36" s="73">
        <v>36949.199999999997</v>
      </c>
      <c r="AQ36" s="73">
        <v>53789</v>
      </c>
      <c r="AR36" s="73">
        <v>58011.8</v>
      </c>
      <c r="AS36" s="73">
        <v>47982</v>
      </c>
      <c r="AT36" s="73">
        <v>58585</v>
      </c>
      <c r="AU36" s="73">
        <v>53014</v>
      </c>
      <c r="AV36" s="73">
        <v>45698</v>
      </c>
      <c r="AW36" s="73">
        <v>46032</v>
      </c>
      <c r="AX36" s="73">
        <v>19968</v>
      </c>
      <c r="AY36" s="73">
        <v>24333</v>
      </c>
      <c r="AZ36" s="59">
        <v>2532135.7999999998</v>
      </c>
      <c r="BA36" s="74">
        <v>2081807.8</v>
      </c>
      <c r="BB36" s="74">
        <v>38019</v>
      </c>
      <c r="BC36" s="74">
        <v>54047</v>
      </c>
      <c r="BD36" s="74">
        <v>58189</v>
      </c>
      <c r="BE36" s="74">
        <v>48053</v>
      </c>
      <c r="BF36" s="74">
        <v>59078</v>
      </c>
      <c r="BG36" s="74">
        <v>54011</v>
      </c>
      <c r="BH36" s="74">
        <v>46185</v>
      </c>
      <c r="BI36" s="74">
        <v>47044</v>
      </c>
      <c r="BJ36" s="74">
        <v>20088</v>
      </c>
      <c r="BK36" s="74">
        <v>25614</v>
      </c>
    </row>
    <row r="37" spans="1:63" ht="25.5" x14ac:dyDescent="0.25">
      <c r="A37" s="191"/>
      <c r="B37" s="5">
        <v>31001</v>
      </c>
      <c r="C37" s="127" t="s">
        <v>91</v>
      </c>
      <c r="D37" s="62">
        <v>22158.6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40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0">
        <v>36500</v>
      </c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40">
        <v>36000</v>
      </c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59">
        <v>36000</v>
      </c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</row>
    <row r="38" spans="1:63" ht="27" customHeight="1" x14ac:dyDescent="0.25">
      <c r="A38" s="114">
        <v>1228</v>
      </c>
      <c r="B38" s="14"/>
      <c r="C38" s="128" t="s">
        <v>139</v>
      </c>
      <c r="D38" s="108">
        <f>D40</f>
        <v>0</v>
      </c>
      <c r="E38" s="108">
        <f t="shared" ref="E38:BK38" si="33">E40</f>
        <v>0</v>
      </c>
      <c r="F38" s="108">
        <f t="shared" si="33"/>
        <v>0</v>
      </c>
      <c r="G38" s="108">
        <f t="shared" si="33"/>
        <v>0</v>
      </c>
      <c r="H38" s="108">
        <f t="shared" si="33"/>
        <v>0</v>
      </c>
      <c r="I38" s="108">
        <f t="shared" si="33"/>
        <v>0</v>
      </c>
      <c r="J38" s="108">
        <f t="shared" si="33"/>
        <v>0</v>
      </c>
      <c r="K38" s="108">
        <f t="shared" si="33"/>
        <v>0</v>
      </c>
      <c r="L38" s="108">
        <f t="shared" si="33"/>
        <v>0</v>
      </c>
      <c r="M38" s="108">
        <f t="shared" si="33"/>
        <v>0</v>
      </c>
      <c r="N38" s="108">
        <f t="shared" si="33"/>
        <v>0</v>
      </c>
      <c r="O38" s="108">
        <f t="shared" si="33"/>
        <v>0</v>
      </c>
      <c r="P38" s="108">
        <f>P40+P39</f>
        <v>2000000</v>
      </c>
      <c r="Q38" s="108">
        <f t="shared" si="33"/>
        <v>0</v>
      </c>
      <c r="R38" s="108">
        <f t="shared" si="33"/>
        <v>0</v>
      </c>
      <c r="S38" s="108">
        <f t="shared" si="33"/>
        <v>0</v>
      </c>
      <c r="T38" s="108">
        <f t="shared" si="33"/>
        <v>0</v>
      </c>
      <c r="U38" s="108">
        <f t="shared" si="33"/>
        <v>0</v>
      </c>
      <c r="V38" s="108">
        <f t="shared" si="33"/>
        <v>0</v>
      </c>
      <c r="W38" s="108">
        <f t="shared" si="33"/>
        <v>0</v>
      </c>
      <c r="X38" s="108">
        <f t="shared" si="33"/>
        <v>0</v>
      </c>
      <c r="Y38" s="108">
        <f t="shared" si="33"/>
        <v>0</v>
      </c>
      <c r="Z38" s="108">
        <f t="shared" si="33"/>
        <v>0</v>
      </c>
      <c r="AA38" s="108">
        <f t="shared" si="33"/>
        <v>0</v>
      </c>
      <c r="AB38" s="108">
        <f>AB40+AB39</f>
        <v>1500000</v>
      </c>
      <c r="AC38" s="108">
        <f t="shared" si="33"/>
        <v>0</v>
      </c>
      <c r="AD38" s="108">
        <f t="shared" si="33"/>
        <v>0</v>
      </c>
      <c r="AE38" s="108">
        <f t="shared" si="33"/>
        <v>0</v>
      </c>
      <c r="AF38" s="108">
        <f t="shared" si="33"/>
        <v>0</v>
      </c>
      <c r="AG38" s="108">
        <f t="shared" si="33"/>
        <v>0</v>
      </c>
      <c r="AH38" s="108">
        <f t="shared" si="33"/>
        <v>0</v>
      </c>
      <c r="AI38" s="108">
        <f t="shared" si="33"/>
        <v>0</v>
      </c>
      <c r="AJ38" s="108">
        <f t="shared" si="33"/>
        <v>0</v>
      </c>
      <c r="AK38" s="108">
        <f t="shared" si="33"/>
        <v>0</v>
      </c>
      <c r="AL38" s="108">
        <f t="shared" si="33"/>
        <v>0</v>
      </c>
      <c r="AM38" s="108">
        <f t="shared" si="33"/>
        <v>0</v>
      </c>
      <c r="AN38" s="108">
        <f>AN40+AN39</f>
        <v>0</v>
      </c>
      <c r="AO38" s="108">
        <f t="shared" si="33"/>
        <v>0</v>
      </c>
      <c r="AP38" s="108">
        <f t="shared" si="33"/>
        <v>0</v>
      </c>
      <c r="AQ38" s="108">
        <f t="shared" si="33"/>
        <v>0</v>
      </c>
      <c r="AR38" s="108">
        <f t="shared" si="33"/>
        <v>0</v>
      </c>
      <c r="AS38" s="108">
        <f t="shared" si="33"/>
        <v>0</v>
      </c>
      <c r="AT38" s="108">
        <f t="shared" si="33"/>
        <v>0</v>
      </c>
      <c r="AU38" s="108">
        <f t="shared" si="33"/>
        <v>0</v>
      </c>
      <c r="AV38" s="108">
        <f t="shared" si="33"/>
        <v>0</v>
      </c>
      <c r="AW38" s="108">
        <f t="shared" si="33"/>
        <v>0</v>
      </c>
      <c r="AX38" s="108">
        <f t="shared" si="33"/>
        <v>0</v>
      </c>
      <c r="AY38" s="108">
        <f t="shared" si="33"/>
        <v>0</v>
      </c>
      <c r="AZ38" s="108">
        <f t="shared" si="33"/>
        <v>0</v>
      </c>
      <c r="BA38" s="108">
        <f t="shared" si="33"/>
        <v>0</v>
      </c>
      <c r="BB38" s="108">
        <f t="shared" si="33"/>
        <v>0</v>
      </c>
      <c r="BC38" s="108">
        <f t="shared" si="33"/>
        <v>0</v>
      </c>
      <c r="BD38" s="108">
        <f t="shared" si="33"/>
        <v>0</v>
      </c>
      <c r="BE38" s="108">
        <f t="shared" si="33"/>
        <v>0</v>
      </c>
      <c r="BF38" s="108">
        <f t="shared" si="33"/>
        <v>0</v>
      </c>
      <c r="BG38" s="108">
        <f t="shared" si="33"/>
        <v>0</v>
      </c>
      <c r="BH38" s="108">
        <f t="shared" si="33"/>
        <v>0</v>
      </c>
      <c r="BI38" s="108">
        <f t="shared" si="33"/>
        <v>0</v>
      </c>
      <c r="BJ38" s="108">
        <f t="shared" si="33"/>
        <v>0</v>
      </c>
      <c r="BK38" s="108">
        <f t="shared" si="33"/>
        <v>0</v>
      </c>
    </row>
    <row r="39" spans="1:63" ht="25.5" x14ac:dyDescent="0.25">
      <c r="A39" s="188"/>
      <c r="B39" s="5">
        <v>31002</v>
      </c>
      <c r="C39" s="128" t="s">
        <v>138</v>
      </c>
      <c r="D39" s="96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19">
        <v>1000000</v>
      </c>
      <c r="Q39" s="106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6">
        <v>1000000</v>
      </c>
      <c r="AC39" s="106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6"/>
      <c r="AO39" s="106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72"/>
      <c r="BA39" s="72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</row>
    <row r="40" spans="1:63" ht="25.5" x14ac:dyDescent="0.25">
      <c r="A40" s="114"/>
      <c r="B40" s="5">
        <v>31002</v>
      </c>
      <c r="C40" s="128" t="s">
        <v>138</v>
      </c>
      <c r="D40" s="96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19">
        <v>1000000</v>
      </c>
      <c r="Q40" s="106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6">
        <v>500000</v>
      </c>
      <c r="AC40" s="106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6"/>
      <c r="AO40" s="106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72"/>
      <c r="BA40" s="72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</row>
    <row r="42" spans="1:63" x14ac:dyDescent="0.25">
      <c r="AB42" s="137">
        <f>AB4+AB10+AB12+AB16+AB25+AB28+AB30+AB35+AB38</f>
        <v>22277475.199999999</v>
      </c>
      <c r="AN42" s="137">
        <f>AN4+AN10+AN12+AN16+AN25+AN28+AN30+AN35+AN38</f>
        <v>20734536.5</v>
      </c>
      <c r="AZ42" s="137">
        <f>AZ4+AZ10+AZ12+AZ16+AZ25+AZ28+AZ30+AZ35+AZ38</f>
        <v>26194696.300000001</v>
      </c>
    </row>
    <row r="43" spans="1:63" x14ac:dyDescent="0.25">
      <c r="P43" s="137">
        <f>P4+P10+P12+P16+P25+P28+P30+P35+P38</f>
        <v>21255123.899999999</v>
      </c>
    </row>
  </sheetData>
  <mergeCells count="14">
    <mergeCell ref="A30:A34"/>
    <mergeCell ref="A35:A37"/>
    <mergeCell ref="AZ2:BK2"/>
    <mergeCell ref="AB2:AM2"/>
    <mergeCell ref="AN2:AY2"/>
    <mergeCell ref="A10:A11"/>
    <mergeCell ref="A4:A9"/>
    <mergeCell ref="A2:B3"/>
    <mergeCell ref="C2:C3"/>
    <mergeCell ref="D2:O2"/>
    <mergeCell ref="P2:Y2"/>
    <mergeCell ref="A12:A15"/>
    <mergeCell ref="A16:A24"/>
    <mergeCell ref="A25:A2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opLeftCell="A31" workbookViewId="0">
      <selection activeCell="A53" sqref="A53"/>
    </sheetView>
  </sheetViews>
  <sheetFormatPr defaultColWidth="9.140625" defaultRowHeight="13.5" x14ac:dyDescent="0.25"/>
  <cols>
    <col min="1" max="4" width="9.140625" style="12"/>
    <col min="5" max="5" width="34.85546875" style="12" customWidth="1"/>
    <col min="6" max="6" width="13.140625" style="152" bestFit="1" customWidth="1"/>
    <col min="7" max="7" width="12" style="152" customWidth="1"/>
    <col min="8" max="8" width="11.85546875" style="152" customWidth="1"/>
    <col min="9" max="9" width="7.85546875" style="152" customWidth="1"/>
    <col min="10" max="10" width="7.5703125" style="152" customWidth="1"/>
    <col min="11" max="11" width="7.28515625" style="152" customWidth="1"/>
    <col min="12" max="12" width="6.85546875" style="152" customWidth="1"/>
    <col min="13" max="13" width="7.28515625" style="152" customWidth="1"/>
    <col min="14" max="14" width="6.7109375" style="152" customWidth="1"/>
    <col min="15" max="15" width="11.42578125" style="152" customWidth="1"/>
    <col min="16" max="16" width="11" style="152" customWidth="1"/>
    <col min="17" max="17" width="13.140625" style="152" customWidth="1"/>
    <col min="18" max="19" width="9.140625" style="12"/>
    <col min="20" max="20" width="10.28515625" style="12" bestFit="1" customWidth="1"/>
    <col min="21" max="21" width="13.7109375" style="12" customWidth="1"/>
    <col min="22" max="22" width="12.140625" style="12" customWidth="1"/>
    <col min="23" max="16384" width="9.140625" style="12"/>
  </cols>
  <sheetData>
    <row r="1" spans="1:17" x14ac:dyDescent="0.25">
      <c r="A1" s="18" t="s">
        <v>15</v>
      </c>
    </row>
    <row r="2" spans="1:17" x14ac:dyDescent="0.25">
      <c r="A2" s="19"/>
    </row>
    <row r="3" spans="1:17" x14ac:dyDescent="0.25">
      <c r="A3" s="117" t="s">
        <v>136</v>
      </c>
    </row>
    <row r="4" spans="1:17" ht="14.25" thickBot="1" x14ac:dyDescent="0.3">
      <c r="A4" s="20" t="s">
        <v>16</v>
      </c>
    </row>
    <row r="5" spans="1:17" ht="59.25" customHeight="1" x14ac:dyDescent="0.25">
      <c r="A5" s="243" t="s">
        <v>2</v>
      </c>
      <c r="B5" s="244"/>
      <c r="C5" s="247" t="s">
        <v>17</v>
      </c>
      <c r="D5" s="248"/>
      <c r="E5" s="249"/>
      <c r="F5" s="214" t="s">
        <v>26</v>
      </c>
      <c r="G5" s="215"/>
      <c r="H5" s="216"/>
      <c r="I5" s="214" t="s">
        <v>27</v>
      </c>
      <c r="J5" s="215"/>
      <c r="K5" s="216"/>
      <c r="L5" s="214" t="s">
        <v>18</v>
      </c>
      <c r="M5" s="215"/>
      <c r="N5" s="216"/>
      <c r="O5" s="214" t="s">
        <v>29</v>
      </c>
      <c r="P5" s="215"/>
      <c r="Q5" s="216"/>
    </row>
    <row r="6" spans="1:17" ht="14.25" thickBot="1" x14ac:dyDescent="0.3">
      <c r="A6" s="245"/>
      <c r="B6" s="246"/>
      <c r="C6" s="250"/>
      <c r="D6" s="251"/>
      <c r="E6" s="252"/>
      <c r="F6" s="217" t="s">
        <v>16</v>
      </c>
      <c r="G6" s="218"/>
      <c r="H6" s="219"/>
      <c r="I6" s="217" t="s">
        <v>28</v>
      </c>
      <c r="J6" s="218"/>
      <c r="K6" s="219"/>
      <c r="L6" s="217" t="s">
        <v>19</v>
      </c>
      <c r="M6" s="218"/>
      <c r="N6" s="219"/>
      <c r="O6" s="217" t="s">
        <v>16</v>
      </c>
      <c r="P6" s="218"/>
      <c r="Q6" s="219"/>
    </row>
    <row r="7" spans="1:17" ht="27.75" thickBot="1" x14ac:dyDescent="0.3">
      <c r="A7" s="21" t="s">
        <v>20</v>
      </c>
      <c r="B7" s="22" t="s">
        <v>21</v>
      </c>
      <c r="C7" s="253"/>
      <c r="D7" s="254"/>
      <c r="E7" s="255"/>
      <c r="F7" s="153" t="s">
        <v>22</v>
      </c>
      <c r="G7" s="153" t="s">
        <v>121</v>
      </c>
      <c r="H7" s="153" t="s">
        <v>133</v>
      </c>
      <c r="I7" s="153" t="s">
        <v>22</v>
      </c>
      <c r="J7" s="153" t="s">
        <v>121</v>
      </c>
      <c r="K7" s="153" t="s">
        <v>133</v>
      </c>
      <c r="L7" s="153" t="s">
        <v>22</v>
      </c>
      <c r="M7" s="153" t="s">
        <v>121</v>
      </c>
      <c r="N7" s="153" t="s">
        <v>133</v>
      </c>
      <c r="O7" s="153" t="s">
        <v>22</v>
      </c>
      <c r="P7" s="153" t="s">
        <v>121</v>
      </c>
      <c r="Q7" s="153" t="s">
        <v>133</v>
      </c>
    </row>
    <row r="8" spans="1:17" ht="14.25" thickBot="1" x14ac:dyDescent="0.3">
      <c r="A8" s="224" t="s">
        <v>23</v>
      </c>
      <c r="B8" s="225"/>
      <c r="C8" s="225"/>
      <c r="D8" s="226"/>
      <c r="E8" s="227"/>
      <c r="F8" s="226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ht="60" customHeight="1" x14ac:dyDescent="0.25">
      <c r="A9" s="228">
        <v>1057</v>
      </c>
      <c r="B9" s="23"/>
      <c r="C9" s="229" t="s">
        <v>69</v>
      </c>
      <c r="D9" s="229"/>
      <c r="E9" s="229"/>
      <c r="F9" s="155">
        <f>F10+F11+F12</f>
        <v>1828684.9</v>
      </c>
      <c r="G9" s="155">
        <f t="shared" ref="G9:H9" si="0">G10+G11+G12</f>
        <v>1848204.7999999998</v>
      </c>
      <c r="H9" s="155">
        <f t="shared" si="0"/>
        <v>1799821.5999999999</v>
      </c>
      <c r="I9" s="155"/>
      <c r="J9" s="155"/>
      <c r="K9" s="155"/>
      <c r="L9" s="155"/>
      <c r="M9" s="155"/>
      <c r="N9" s="155"/>
      <c r="O9" s="155">
        <v>1828684.9</v>
      </c>
      <c r="P9" s="155">
        <v>1848204.7999999998</v>
      </c>
      <c r="Q9" s="155">
        <v>1799821.5999999999</v>
      </c>
    </row>
    <row r="10" spans="1:17" ht="64.5" customHeight="1" x14ac:dyDescent="0.25">
      <c r="A10" s="228"/>
      <c r="B10" s="14">
        <v>11001</v>
      </c>
      <c r="C10" s="230" t="s">
        <v>83</v>
      </c>
      <c r="D10" s="231"/>
      <c r="E10" s="232"/>
      <c r="F10" s="156">
        <f>'Հ 5'!I7</f>
        <v>1713881.4</v>
      </c>
      <c r="G10" s="156">
        <f>'Հ 5'!J7</f>
        <v>1732871.5999999999</v>
      </c>
      <c r="H10" s="156">
        <f>'Հ 5'!K7</f>
        <v>1753472.4</v>
      </c>
      <c r="I10" s="155"/>
      <c r="J10" s="155"/>
      <c r="K10" s="155"/>
      <c r="L10" s="155"/>
      <c r="M10" s="155"/>
      <c r="N10" s="155"/>
      <c r="O10" s="156">
        <v>1713881.4</v>
      </c>
      <c r="P10" s="156">
        <v>1732871.5999999999</v>
      </c>
      <c r="Q10" s="156">
        <v>1753472.4</v>
      </c>
    </row>
    <row r="11" spans="1:17" ht="23.25" customHeight="1" x14ac:dyDescent="0.25">
      <c r="A11" s="228"/>
      <c r="B11" s="14">
        <v>11003</v>
      </c>
      <c r="C11" s="261" t="s">
        <v>70</v>
      </c>
      <c r="D11" s="262"/>
      <c r="E11" s="263"/>
      <c r="F11" s="156">
        <f>'Հ 5'!I8</f>
        <v>44936.799999999996</v>
      </c>
      <c r="G11" s="156">
        <f>'Հ 5'!J8</f>
        <v>45466.500000000007</v>
      </c>
      <c r="H11" s="156">
        <f>'Հ 5'!K8</f>
        <v>46349.200000000004</v>
      </c>
      <c r="I11" s="155"/>
      <c r="J11" s="155"/>
      <c r="K11" s="155"/>
      <c r="L11" s="155"/>
      <c r="M11" s="155"/>
      <c r="N11" s="155"/>
      <c r="O11" s="156">
        <v>44936.799999999996</v>
      </c>
      <c r="P11" s="156">
        <v>45466.500000000007</v>
      </c>
      <c r="Q11" s="156">
        <v>46349.200000000004</v>
      </c>
    </row>
    <row r="12" spans="1:17" ht="34.5" customHeight="1" x14ac:dyDescent="0.25">
      <c r="A12" s="228"/>
      <c r="B12" s="14">
        <v>11007</v>
      </c>
      <c r="C12" s="238" t="s">
        <v>92</v>
      </c>
      <c r="D12" s="239"/>
      <c r="E12" s="240"/>
      <c r="F12" s="156">
        <f>'Հ 5'!I9</f>
        <v>69866.7</v>
      </c>
      <c r="G12" s="156">
        <f>'Հ 5'!J9</f>
        <v>69866.7</v>
      </c>
      <c r="H12" s="156">
        <f>'Հ 5'!K9</f>
        <v>0</v>
      </c>
      <c r="I12" s="155"/>
      <c r="J12" s="155"/>
      <c r="K12" s="155"/>
      <c r="L12" s="155"/>
      <c r="M12" s="155"/>
      <c r="N12" s="155"/>
      <c r="O12" s="156">
        <v>69866.7</v>
      </c>
      <c r="P12" s="156">
        <v>69866.7</v>
      </c>
      <c r="Q12" s="156">
        <v>0</v>
      </c>
    </row>
    <row r="13" spans="1:17" ht="30" customHeight="1" x14ac:dyDescent="0.25">
      <c r="A13" s="228">
        <v>1052</v>
      </c>
      <c r="B13" s="24"/>
      <c r="C13" s="236" t="s">
        <v>72</v>
      </c>
      <c r="D13" s="236"/>
      <c r="E13" s="236"/>
      <c r="F13" s="155">
        <f>F14</f>
        <v>330585.8</v>
      </c>
      <c r="G13" s="155">
        <f t="shared" ref="G13:H13" si="1">G14</f>
        <v>330585.8</v>
      </c>
      <c r="H13" s="155">
        <f t="shared" si="1"/>
        <v>330585.8</v>
      </c>
      <c r="I13" s="155"/>
      <c r="J13" s="155"/>
      <c r="K13" s="155"/>
      <c r="L13" s="155"/>
      <c r="M13" s="155"/>
      <c r="N13" s="155"/>
      <c r="O13" s="155">
        <v>330585.8</v>
      </c>
      <c r="P13" s="155">
        <v>330585.8</v>
      </c>
      <c r="Q13" s="155">
        <v>330585.8</v>
      </c>
    </row>
    <row r="14" spans="1:17" ht="30.75" customHeight="1" x14ac:dyDescent="0.25">
      <c r="A14" s="228"/>
      <c r="B14" s="23">
        <v>11001</v>
      </c>
      <c r="C14" s="228" t="s">
        <v>73</v>
      </c>
      <c r="D14" s="228"/>
      <c r="E14" s="228"/>
      <c r="F14" s="156">
        <f>'Հ 5'!I12</f>
        <v>330585.8</v>
      </c>
      <c r="G14" s="156">
        <f>'Հ 5'!J12</f>
        <v>330585.8</v>
      </c>
      <c r="H14" s="156">
        <f>'Հ 5'!K12</f>
        <v>330585.8</v>
      </c>
      <c r="I14" s="155"/>
      <c r="J14" s="155"/>
      <c r="K14" s="155"/>
      <c r="L14" s="155"/>
      <c r="M14" s="155"/>
      <c r="N14" s="155"/>
      <c r="O14" s="156">
        <v>330585.8</v>
      </c>
      <c r="P14" s="156">
        <v>330585.8</v>
      </c>
      <c r="Q14" s="156">
        <v>330585.8</v>
      </c>
    </row>
    <row r="15" spans="1:17" ht="21.75" customHeight="1" x14ac:dyDescent="0.25">
      <c r="A15" s="228">
        <v>1093</v>
      </c>
      <c r="B15" s="23"/>
      <c r="C15" s="236" t="s">
        <v>4</v>
      </c>
      <c r="D15" s="236"/>
      <c r="E15" s="236"/>
      <c r="F15" s="155">
        <f>F16+F18+F17</f>
        <v>672153.59999999998</v>
      </c>
      <c r="G15" s="155">
        <f t="shared" ref="G15:H15" si="2">G16+G18+G17</f>
        <v>672153.59999999998</v>
      </c>
      <c r="H15" s="155">
        <f t="shared" si="2"/>
        <v>672153.59999999998</v>
      </c>
      <c r="I15" s="155"/>
      <c r="J15" s="155"/>
      <c r="K15" s="155"/>
      <c r="L15" s="155"/>
      <c r="M15" s="155"/>
      <c r="N15" s="155"/>
      <c r="O15" s="155">
        <v>672153.59999999998</v>
      </c>
      <c r="P15" s="155">
        <v>672153.59999999998</v>
      </c>
      <c r="Q15" s="155">
        <v>672153.59999999998</v>
      </c>
    </row>
    <row r="16" spans="1:17" ht="25.5" customHeight="1" x14ac:dyDescent="0.25">
      <c r="A16" s="228"/>
      <c r="B16" s="23">
        <v>11001</v>
      </c>
      <c r="C16" s="237" t="s">
        <v>74</v>
      </c>
      <c r="D16" s="237"/>
      <c r="E16" s="237"/>
      <c r="F16" s="157">
        <f>'Հ 5'!I14</f>
        <v>417485.6</v>
      </c>
      <c r="G16" s="157">
        <f>'Հ 5'!J14</f>
        <v>417485.6</v>
      </c>
      <c r="H16" s="157">
        <f>'Հ 5'!K14</f>
        <v>417485.6</v>
      </c>
      <c r="I16" s="155"/>
      <c r="J16" s="155"/>
      <c r="K16" s="155"/>
      <c r="L16" s="155"/>
      <c r="M16" s="155"/>
      <c r="N16" s="155"/>
      <c r="O16" s="157">
        <v>417485.6</v>
      </c>
      <c r="P16" s="157">
        <v>417485.6</v>
      </c>
      <c r="Q16" s="157">
        <v>417485.6</v>
      </c>
    </row>
    <row r="17" spans="1:22" ht="33.75" customHeight="1" x14ac:dyDescent="0.25">
      <c r="A17" s="256"/>
      <c r="B17" s="23">
        <v>11002</v>
      </c>
      <c r="C17" s="237" t="s">
        <v>104</v>
      </c>
      <c r="D17" s="237"/>
      <c r="E17" s="237"/>
      <c r="F17" s="157">
        <f>'Հ 5'!I15</f>
        <v>34000</v>
      </c>
      <c r="G17" s="157">
        <f>'Հ 5'!J15</f>
        <v>34000</v>
      </c>
      <c r="H17" s="157">
        <f>'Հ 5'!K15</f>
        <v>34000</v>
      </c>
      <c r="I17" s="155"/>
      <c r="J17" s="155"/>
      <c r="K17" s="155"/>
      <c r="L17" s="155"/>
      <c r="M17" s="155"/>
      <c r="N17" s="155"/>
      <c r="O17" s="157">
        <v>34000</v>
      </c>
      <c r="P17" s="157">
        <v>34000</v>
      </c>
      <c r="Q17" s="157">
        <v>34000</v>
      </c>
    </row>
    <row r="18" spans="1:22" ht="22.5" customHeight="1" x14ac:dyDescent="0.25">
      <c r="A18" s="228"/>
      <c r="B18" s="23">
        <v>11003</v>
      </c>
      <c r="C18" s="233" t="s">
        <v>5</v>
      </c>
      <c r="D18" s="234"/>
      <c r="E18" s="235"/>
      <c r="F18" s="157">
        <f>'Հ 5'!I16</f>
        <v>220668</v>
      </c>
      <c r="G18" s="157">
        <f>'Հ 5'!J16</f>
        <v>220668</v>
      </c>
      <c r="H18" s="157">
        <f>'Հ 5'!K16</f>
        <v>220668</v>
      </c>
      <c r="I18" s="155"/>
      <c r="J18" s="155"/>
      <c r="K18" s="155"/>
      <c r="L18" s="155"/>
      <c r="M18" s="155"/>
      <c r="N18" s="155"/>
      <c r="O18" s="157">
        <v>220668</v>
      </c>
      <c r="P18" s="157">
        <v>220668</v>
      </c>
      <c r="Q18" s="157">
        <v>220668</v>
      </c>
    </row>
    <row r="19" spans="1:22" ht="22.5" customHeight="1" x14ac:dyDescent="0.25">
      <c r="A19" s="241">
        <v>1120</v>
      </c>
      <c r="B19" s="23"/>
      <c r="C19" s="236" t="s">
        <v>75</v>
      </c>
      <c r="D19" s="236"/>
      <c r="E19" s="236"/>
      <c r="F19" s="155">
        <f>F20+F21+F22+F23</f>
        <v>12864174.747</v>
      </c>
      <c r="G19" s="155">
        <f t="shared" ref="G19:Q19" si="3">G20+G21+G22+G23</f>
        <v>12869151.546999998</v>
      </c>
      <c r="H19" s="155">
        <f t="shared" si="3"/>
        <v>12874178.846999999</v>
      </c>
      <c r="I19" s="155"/>
      <c r="J19" s="155"/>
      <c r="K19" s="155"/>
      <c r="L19" s="155"/>
      <c r="M19" s="155"/>
      <c r="N19" s="155"/>
      <c r="O19" s="155">
        <f t="shared" si="3"/>
        <v>12864174.747</v>
      </c>
      <c r="P19" s="155">
        <f t="shared" si="3"/>
        <v>12869151.546999998</v>
      </c>
      <c r="Q19" s="155">
        <f t="shared" si="3"/>
        <v>12874178.846999999</v>
      </c>
    </row>
    <row r="20" spans="1:22" ht="23.25" customHeight="1" x14ac:dyDescent="0.25">
      <c r="A20" s="260"/>
      <c r="B20" s="14">
        <v>11001</v>
      </c>
      <c r="C20" s="230" t="s">
        <v>76</v>
      </c>
      <c r="D20" s="231"/>
      <c r="E20" s="232"/>
      <c r="F20" s="158">
        <f>'Հ 5'!I18</f>
        <v>11558526.346999999</v>
      </c>
      <c r="G20" s="158">
        <f>'Հ 5'!J18</f>
        <v>11558526.346999999</v>
      </c>
      <c r="H20" s="158">
        <f>'Հ 5'!K18</f>
        <v>11558526.346999999</v>
      </c>
      <c r="I20" s="155"/>
      <c r="J20" s="155"/>
      <c r="K20" s="155"/>
      <c r="L20" s="155"/>
      <c r="M20" s="155"/>
      <c r="N20" s="155"/>
      <c r="O20" s="158">
        <v>11558526.346999999</v>
      </c>
      <c r="P20" s="158">
        <v>11558526.346999999</v>
      </c>
      <c r="Q20" s="158">
        <v>11558526.346999999</v>
      </c>
      <c r="T20" s="33">
        <f>F19+F39</f>
        <v>13227118.747</v>
      </c>
      <c r="U20" s="33">
        <f t="shared" ref="U20:V20" si="4">G19+G39</f>
        <v>13017001.546999998</v>
      </c>
      <c r="V20" s="33">
        <f t="shared" si="4"/>
        <v>18494178.846999999</v>
      </c>
    </row>
    <row r="21" spans="1:22" ht="21.75" customHeight="1" x14ac:dyDescent="0.25">
      <c r="A21" s="260"/>
      <c r="B21" s="14">
        <v>11002</v>
      </c>
      <c r="C21" s="257" t="s">
        <v>78</v>
      </c>
      <c r="D21" s="258"/>
      <c r="E21" s="259"/>
      <c r="F21" s="158">
        <f>'Հ 5'!I19</f>
        <v>567084.39999999991</v>
      </c>
      <c r="G21" s="158">
        <f>'Հ 5'!J19</f>
        <v>572061.19999999995</v>
      </c>
      <c r="H21" s="158">
        <f>'Հ 5'!K19</f>
        <v>577088.49999999988</v>
      </c>
      <c r="I21" s="155"/>
      <c r="J21" s="155"/>
      <c r="K21" s="155"/>
      <c r="L21" s="155"/>
      <c r="M21" s="155"/>
      <c r="N21" s="155"/>
      <c r="O21" s="158">
        <v>567084.4</v>
      </c>
      <c r="P21" s="158">
        <v>572061.19999999995</v>
      </c>
      <c r="Q21" s="158">
        <v>577088.49999999988</v>
      </c>
      <c r="T21" s="12">
        <v>16699012.900000002</v>
      </c>
    </row>
    <row r="22" spans="1:22" ht="32.25" customHeight="1" x14ac:dyDescent="0.25">
      <c r="A22" s="260"/>
      <c r="B22" s="14">
        <v>11004</v>
      </c>
      <c r="C22" s="238" t="s">
        <v>77</v>
      </c>
      <c r="D22" s="239"/>
      <c r="E22" s="240"/>
      <c r="F22" s="158">
        <f>'Հ 5'!I20</f>
        <v>150000</v>
      </c>
      <c r="G22" s="158">
        <f>'Հ 5'!J20</f>
        <v>150000</v>
      </c>
      <c r="H22" s="158">
        <f>'Հ 5'!K20</f>
        <v>150000</v>
      </c>
      <c r="I22" s="155"/>
      <c r="J22" s="155"/>
      <c r="K22" s="155"/>
      <c r="L22" s="155"/>
      <c r="M22" s="155"/>
      <c r="N22" s="155"/>
      <c r="O22" s="158">
        <v>150000</v>
      </c>
      <c r="P22" s="158">
        <v>150000</v>
      </c>
      <c r="Q22" s="158">
        <v>150000</v>
      </c>
      <c r="T22" s="33">
        <f>T20-T21</f>
        <v>-3471894.1530000027</v>
      </c>
    </row>
    <row r="23" spans="1:22" ht="29.25" customHeight="1" x14ac:dyDescent="0.25">
      <c r="A23" s="260"/>
      <c r="B23" s="14">
        <v>11007</v>
      </c>
      <c r="C23" s="238" t="s">
        <v>68</v>
      </c>
      <c r="D23" s="239"/>
      <c r="E23" s="240"/>
      <c r="F23" s="158">
        <f>'Հ 5'!I22</f>
        <v>588564</v>
      </c>
      <c r="G23" s="158">
        <f>'Հ 5'!J22</f>
        <v>588564</v>
      </c>
      <c r="H23" s="158">
        <f>'Հ 5'!K22</f>
        <v>588564</v>
      </c>
      <c r="I23" s="159"/>
      <c r="J23" s="159"/>
      <c r="K23" s="159"/>
      <c r="L23" s="159"/>
      <c r="M23" s="159"/>
      <c r="N23" s="159"/>
      <c r="O23" s="158">
        <v>588564</v>
      </c>
      <c r="P23" s="158">
        <v>588564</v>
      </c>
      <c r="Q23" s="158">
        <v>588564</v>
      </c>
    </row>
    <row r="24" spans="1:22" ht="23.25" customHeight="1" x14ac:dyDescent="0.25">
      <c r="A24" s="228">
        <v>1123</v>
      </c>
      <c r="B24" s="23"/>
      <c r="C24" s="268" t="s">
        <v>81</v>
      </c>
      <c r="D24" s="269"/>
      <c r="E24" s="270"/>
      <c r="F24" s="155">
        <f>F25+F26</f>
        <v>635690.6</v>
      </c>
      <c r="G24" s="155">
        <f t="shared" ref="G24:H24" si="5">G25+G26</f>
        <v>635690.6</v>
      </c>
      <c r="H24" s="155">
        <f t="shared" si="5"/>
        <v>635690.6</v>
      </c>
      <c r="I24" s="155"/>
      <c r="J24" s="155"/>
      <c r="K24" s="155"/>
      <c r="L24" s="155"/>
      <c r="M24" s="155"/>
      <c r="N24" s="155"/>
      <c r="O24" s="155">
        <v>635690.6</v>
      </c>
      <c r="P24" s="155">
        <v>635690.6</v>
      </c>
      <c r="Q24" s="155">
        <v>635690.6</v>
      </c>
    </row>
    <row r="25" spans="1:22" ht="31.5" customHeight="1" x14ac:dyDescent="0.25">
      <c r="A25" s="228"/>
      <c r="B25" s="23">
        <v>11001</v>
      </c>
      <c r="C25" s="271" t="s">
        <v>82</v>
      </c>
      <c r="D25" s="272"/>
      <c r="E25" s="272"/>
      <c r="F25" s="160">
        <f>'Հ 5'!I27</f>
        <v>375147.6</v>
      </c>
      <c r="G25" s="160">
        <f>'Հ 5'!J27</f>
        <v>375147.6</v>
      </c>
      <c r="H25" s="160">
        <f>'Հ 5'!K27</f>
        <v>375147.6</v>
      </c>
      <c r="I25" s="155"/>
      <c r="J25" s="155"/>
      <c r="K25" s="155"/>
      <c r="L25" s="155"/>
      <c r="M25" s="155"/>
      <c r="N25" s="155"/>
      <c r="O25" s="160">
        <v>375147.6</v>
      </c>
      <c r="P25" s="160">
        <v>375147.6</v>
      </c>
      <c r="Q25" s="160">
        <v>375147.6</v>
      </c>
    </row>
    <row r="26" spans="1:22" ht="22.5" customHeight="1" x14ac:dyDescent="0.25">
      <c r="A26" s="228"/>
      <c r="B26" s="23">
        <v>11002</v>
      </c>
      <c r="C26" s="273" t="s">
        <v>84</v>
      </c>
      <c r="D26" s="274"/>
      <c r="E26" s="275"/>
      <c r="F26" s="160">
        <f>'Հ 5'!I28</f>
        <v>260543</v>
      </c>
      <c r="G26" s="160">
        <f>'Հ 5'!J28</f>
        <v>260543</v>
      </c>
      <c r="H26" s="160">
        <f>'Հ 5'!K28</f>
        <v>260543</v>
      </c>
      <c r="I26" s="155"/>
      <c r="J26" s="155"/>
      <c r="K26" s="155"/>
      <c r="L26" s="155"/>
      <c r="M26" s="155"/>
      <c r="N26" s="155"/>
      <c r="O26" s="160">
        <v>260543</v>
      </c>
      <c r="P26" s="160">
        <v>260543</v>
      </c>
      <c r="Q26" s="160">
        <v>260543</v>
      </c>
    </row>
    <row r="27" spans="1:22" ht="22.5" customHeight="1" x14ac:dyDescent="0.25">
      <c r="A27" s="241">
        <v>1147</v>
      </c>
      <c r="B27" s="26"/>
      <c r="C27" s="280" t="s">
        <v>124</v>
      </c>
      <c r="D27" s="281"/>
      <c r="E27" s="282"/>
      <c r="F27" s="161">
        <f>F28</f>
        <v>659893.30000000005</v>
      </c>
      <c r="G27" s="161">
        <f t="shared" ref="G27:H27" si="6">G28</f>
        <v>761318</v>
      </c>
      <c r="H27" s="161">
        <f t="shared" si="6"/>
        <v>761318</v>
      </c>
      <c r="I27" s="159"/>
      <c r="J27" s="159"/>
      <c r="K27" s="159"/>
      <c r="L27" s="159"/>
      <c r="M27" s="159"/>
      <c r="N27" s="159"/>
      <c r="O27" s="161">
        <v>659893.30000000005</v>
      </c>
      <c r="P27" s="161">
        <v>761318</v>
      </c>
      <c r="Q27" s="161">
        <v>761318</v>
      </c>
    </row>
    <row r="28" spans="1:22" ht="38.25" customHeight="1" x14ac:dyDescent="0.25">
      <c r="A28" s="242"/>
      <c r="B28" s="26">
        <v>11001</v>
      </c>
      <c r="C28" s="283" t="s">
        <v>123</v>
      </c>
      <c r="D28" s="284"/>
      <c r="E28" s="285"/>
      <c r="F28" s="161">
        <f>'Հ 4'!CM37</f>
        <v>659893.30000000005</v>
      </c>
      <c r="G28" s="161">
        <f>'Հ 4'!EE37</f>
        <v>761318</v>
      </c>
      <c r="H28" s="161">
        <f>'Հ 4'!FW37</f>
        <v>761318</v>
      </c>
      <c r="I28" s="159"/>
      <c r="J28" s="159"/>
      <c r="K28" s="159"/>
      <c r="L28" s="159"/>
      <c r="M28" s="159"/>
      <c r="N28" s="159"/>
      <c r="O28" s="161">
        <v>659893.30000000005</v>
      </c>
      <c r="P28" s="161">
        <v>761318</v>
      </c>
      <c r="Q28" s="161">
        <v>761318</v>
      </c>
    </row>
    <row r="29" spans="1:22" ht="37.5" customHeight="1" x14ac:dyDescent="0.25">
      <c r="A29" s="256">
        <v>1149</v>
      </c>
      <c r="B29" s="26"/>
      <c r="C29" s="276" t="s">
        <v>85</v>
      </c>
      <c r="D29" s="277"/>
      <c r="E29" s="278"/>
      <c r="F29" s="159">
        <f>F30+F31+F32</f>
        <v>540021.4</v>
      </c>
      <c r="G29" s="159">
        <f t="shared" ref="G29:H29" si="7">G30+G31+G32</f>
        <v>540021.4</v>
      </c>
      <c r="H29" s="159">
        <f t="shared" si="7"/>
        <v>540021.4</v>
      </c>
      <c r="I29" s="159"/>
      <c r="J29" s="159"/>
      <c r="K29" s="159"/>
      <c r="L29" s="159"/>
      <c r="M29" s="159"/>
      <c r="N29" s="159"/>
      <c r="O29" s="159">
        <v>540021.4</v>
      </c>
      <c r="P29" s="159">
        <v>540021.4</v>
      </c>
      <c r="Q29" s="159">
        <v>540021.4</v>
      </c>
    </row>
    <row r="30" spans="1:22" ht="31.5" customHeight="1" x14ac:dyDescent="0.25">
      <c r="A30" s="256"/>
      <c r="B30" s="26">
        <v>11001</v>
      </c>
      <c r="C30" s="279" t="s">
        <v>86</v>
      </c>
      <c r="D30" s="279"/>
      <c r="E30" s="279"/>
      <c r="F30" s="157">
        <f>'Հ 5'!I32</f>
        <v>197652</v>
      </c>
      <c r="G30" s="157">
        <f>'Հ 5'!J32</f>
        <v>197652</v>
      </c>
      <c r="H30" s="157">
        <f>'Հ 5'!K32</f>
        <v>197652</v>
      </c>
      <c r="I30" s="159"/>
      <c r="J30" s="159"/>
      <c r="K30" s="159"/>
      <c r="L30" s="159"/>
      <c r="M30" s="159"/>
      <c r="N30" s="159"/>
      <c r="O30" s="157">
        <v>197652</v>
      </c>
      <c r="P30" s="157">
        <v>197652</v>
      </c>
      <c r="Q30" s="157">
        <v>197652</v>
      </c>
    </row>
    <row r="31" spans="1:22" ht="66" customHeight="1" x14ac:dyDescent="0.25">
      <c r="A31" s="256"/>
      <c r="B31" s="26">
        <v>11002</v>
      </c>
      <c r="C31" s="233" t="s">
        <v>137</v>
      </c>
      <c r="D31" s="234"/>
      <c r="E31" s="235"/>
      <c r="F31" s="157">
        <f>'Հ 5'!I33</f>
        <v>275700.40000000002</v>
      </c>
      <c r="G31" s="157">
        <f>'Հ 5'!J33</f>
        <v>275700.40000000002</v>
      </c>
      <c r="H31" s="157">
        <f>'Հ 5'!K33</f>
        <v>275700.40000000002</v>
      </c>
      <c r="I31" s="159"/>
      <c r="J31" s="159"/>
      <c r="K31" s="159"/>
      <c r="L31" s="159"/>
      <c r="M31" s="159"/>
      <c r="N31" s="159"/>
      <c r="O31" s="157">
        <v>275700.40000000002</v>
      </c>
      <c r="P31" s="157">
        <v>275700.40000000002</v>
      </c>
      <c r="Q31" s="157">
        <v>275700.40000000002</v>
      </c>
    </row>
    <row r="32" spans="1:22" ht="28.5" customHeight="1" x14ac:dyDescent="0.25">
      <c r="A32" s="256"/>
      <c r="B32" s="26">
        <v>12001</v>
      </c>
      <c r="C32" s="233" t="s">
        <v>88</v>
      </c>
      <c r="D32" s="234"/>
      <c r="E32" s="235"/>
      <c r="F32" s="157">
        <f>'Հ 5'!I34</f>
        <v>66669</v>
      </c>
      <c r="G32" s="157">
        <f>'Հ 5'!J34</f>
        <v>66669</v>
      </c>
      <c r="H32" s="157">
        <f>'Հ 5'!K34</f>
        <v>66669</v>
      </c>
      <c r="I32" s="159"/>
      <c r="J32" s="159"/>
      <c r="K32" s="159"/>
      <c r="L32" s="159"/>
      <c r="M32" s="159"/>
      <c r="N32" s="159"/>
      <c r="O32" s="157">
        <v>66669</v>
      </c>
      <c r="P32" s="157">
        <v>66669</v>
      </c>
      <c r="Q32" s="157">
        <v>66669</v>
      </c>
    </row>
    <row r="33" spans="1:17" ht="27" customHeight="1" x14ac:dyDescent="0.25">
      <c r="A33" s="228">
        <v>1182</v>
      </c>
      <c r="B33" s="24"/>
      <c r="C33" s="267" t="s">
        <v>89</v>
      </c>
      <c r="D33" s="267"/>
      <c r="E33" s="267"/>
      <c r="F33" s="155">
        <f>F34</f>
        <v>2454036.2000000002</v>
      </c>
      <c r="G33" s="155">
        <f t="shared" ref="G33:H33" si="8">G34</f>
        <v>2500770.1</v>
      </c>
      <c r="H33" s="155">
        <f t="shared" si="8"/>
        <v>2532135.8000000003</v>
      </c>
      <c r="I33" s="155"/>
      <c r="J33" s="155"/>
      <c r="K33" s="155"/>
      <c r="L33" s="155"/>
      <c r="M33" s="155"/>
      <c r="N33" s="155"/>
      <c r="O33" s="155">
        <v>2454036.2000000002</v>
      </c>
      <c r="P33" s="155">
        <v>2500770.1</v>
      </c>
      <c r="Q33" s="155">
        <v>2532135.8000000003</v>
      </c>
    </row>
    <row r="34" spans="1:17" ht="29.25" customHeight="1" thickBot="1" x14ac:dyDescent="0.3">
      <c r="A34" s="228"/>
      <c r="B34" s="23">
        <v>11001</v>
      </c>
      <c r="C34" s="228" t="s">
        <v>90</v>
      </c>
      <c r="D34" s="228"/>
      <c r="E34" s="228"/>
      <c r="F34" s="156">
        <f>'Հ 5'!I36</f>
        <v>2454036.2000000002</v>
      </c>
      <c r="G34" s="156">
        <f>'Հ 5'!J36</f>
        <v>2500770.1</v>
      </c>
      <c r="H34" s="156">
        <f>'Հ 5'!K36</f>
        <v>2532135.8000000003</v>
      </c>
      <c r="I34" s="155"/>
      <c r="J34" s="155"/>
      <c r="K34" s="155"/>
      <c r="L34" s="155"/>
      <c r="M34" s="155"/>
      <c r="N34" s="155"/>
      <c r="O34" s="156">
        <v>2454036.2000000002</v>
      </c>
      <c r="P34" s="156">
        <v>2500770.1</v>
      </c>
      <c r="Q34" s="156">
        <v>2532135.8000000003</v>
      </c>
    </row>
    <row r="35" spans="1:17" ht="45.75" customHeight="1" thickBot="1" x14ac:dyDescent="0.3">
      <c r="A35" s="220" t="s">
        <v>24</v>
      </c>
      <c r="B35" s="221"/>
      <c r="C35" s="221"/>
      <c r="D35" s="222"/>
      <c r="E35" s="223"/>
      <c r="F35" s="22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1:17" ht="27.75" customHeight="1" x14ac:dyDescent="0.25">
      <c r="A36" s="265">
        <v>1120</v>
      </c>
      <c r="B36" s="23"/>
      <c r="C36" s="264" t="s">
        <v>75</v>
      </c>
      <c r="D36" s="264"/>
      <c r="E36" s="264"/>
      <c r="F36" s="155">
        <f>F37</f>
        <v>34507.4</v>
      </c>
      <c r="G36" s="155">
        <f t="shared" ref="G36:H36" si="9">G37</f>
        <v>34507.4</v>
      </c>
      <c r="H36" s="155">
        <f t="shared" si="9"/>
        <v>34507.4</v>
      </c>
      <c r="I36" s="155"/>
      <c r="J36" s="155"/>
      <c r="K36" s="155"/>
      <c r="L36" s="155"/>
      <c r="M36" s="155"/>
      <c r="N36" s="155"/>
      <c r="O36" s="155">
        <f>O37</f>
        <v>34507.4</v>
      </c>
      <c r="P36" s="155">
        <f t="shared" ref="P36:Q36" si="10">P37</f>
        <v>34507.4</v>
      </c>
      <c r="Q36" s="155">
        <f t="shared" si="10"/>
        <v>34507.4</v>
      </c>
    </row>
    <row r="37" spans="1:17" ht="36.75" customHeight="1" thickBot="1" x14ac:dyDescent="0.3">
      <c r="A37" s="266"/>
      <c r="B37" s="23">
        <v>11005</v>
      </c>
      <c r="C37" s="233" t="s">
        <v>79</v>
      </c>
      <c r="D37" s="234"/>
      <c r="E37" s="235"/>
      <c r="F37" s="157">
        <f>'Հ 4'!CM20</f>
        <v>34507.4</v>
      </c>
      <c r="G37" s="157">
        <f>'Հ 4'!EE20</f>
        <v>34507.4</v>
      </c>
      <c r="H37" s="157">
        <f>'Հ 4'!FW20</f>
        <v>34507.4</v>
      </c>
      <c r="I37" s="155"/>
      <c r="J37" s="155"/>
      <c r="K37" s="155"/>
      <c r="L37" s="155"/>
      <c r="M37" s="155"/>
      <c r="N37" s="155"/>
      <c r="O37" s="157">
        <f>F37</f>
        <v>34507.4</v>
      </c>
      <c r="P37" s="157">
        <f>G37</f>
        <v>34507.4</v>
      </c>
      <c r="Q37" s="157">
        <f>H37</f>
        <v>34507.4</v>
      </c>
    </row>
    <row r="38" spans="1:17" ht="30.75" customHeight="1" thickBot="1" x14ac:dyDescent="0.3">
      <c r="A38" s="293" t="s">
        <v>25</v>
      </c>
      <c r="B38" s="294"/>
      <c r="C38" s="294"/>
      <c r="D38" s="295"/>
      <c r="E38" s="296"/>
      <c r="F38" s="297"/>
      <c r="G38" s="163"/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 ht="28.5" customHeight="1" x14ac:dyDescent="0.25">
      <c r="A39" s="201">
        <v>1120</v>
      </c>
      <c r="B39" s="25"/>
      <c r="C39" s="286" t="s">
        <v>75</v>
      </c>
      <c r="D39" s="286"/>
      <c r="E39" s="286"/>
      <c r="F39" s="155">
        <f>F40+F41</f>
        <v>362944</v>
      </c>
      <c r="G39" s="155">
        <f t="shared" ref="G39:H39" si="11">G40+G41</f>
        <v>147850</v>
      </c>
      <c r="H39" s="155">
        <f t="shared" si="11"/>
        <v>5620000</v>
      </c>
      <c r="I39" s="155">
        <f t="shared" ref="I39:N39" si="12">I40</f>
        <v>0</v>
      </c>
      <c r="J39" s="155">
        <f t="shared" si="12"/>
        <v>0</v>
      </c>
      <c r="K39" s="155">
        <f t="shared" si="12"/>
        <v>0</v>
      </c>
      <c r="L39" s="155">
        <f t="shared" si="12"/>
        <v>0</v>
      </c>
      <c r="M39" s="155">
        <f t="shared" si="12"/>
        <v>0</v>
      </c>
      <c r="N39" s="155">
        <f t="shared" si="12"/>
        <v>0</v>
      </c>
      <c r="O39" s="155">
        <f>O40+O41</f>
        <v>362944</v>
      </c>
      <c r="P39" s="155">
        <f t="shared" ref="P39:Q39" si="13">P40+P41</f>
        <v>147850</v>
      </c>
      <c r="Q39" s="155">
        <f t="shared" si="13"/>
        <v>5620000</v>
      </c>
    </row>
    <row r="40" spans="1:17" ht="51.75" customHeight="1" x14ac:dyDescent="0.25">
      <c r="A40" s="202"/>
      <c r="B40" s="25">
        <v>31002</v>
      </c>
      <c r="C40" s="287" t="s">
        <v>122</v>
      </c>
      <c r="D40" s="288"/>
      <c r="E40" s="289"/>
      <c r="F40" s="165">
        <v>276000</v>
      </c>
      <c r="G40" s="158"/>
      <c r="H40" s="158"/>
      <c r="I40" s="155"/>
      <c r="J40" s="155"/>
      <c r="K40" s="155"/>
      <c r="L40" s="155"/>
      <c r="M40" s="155"/>
      <c r="N40" s="155"/>
      <c r="O40" s="165">
        <f>F40</f>
        <v>276000</v>
      </c>
      <c r="P40" s="158"/>
      <c r="Q40" s="158"/>
    </row>
    <row r="41" spans="1:17" ht="29.25" customHeight="1" x14ac:dyDescent="0.25">
      <c r="A41" s="202"/>
      <c r="B41" s="32">
        <v>31003</v>
      </c>
      <c r="C41" s="290" t="s">
        <v>129</v>
      </c>
      <c r="D41" s="291"/>
      <c r="E41" s="292"/>
      <c r="F41" s="165">
        <v>86944</v>
      </c>
      <c r="G41" s="158">
        <v>147850</v>
      </c>
      <c r="H41" s="158">
        <v>5620000</v>
      </c>
      <c r="I41" s="159"/>
      <c r="J41" s="159"/>
      <c r="K41" s="159"/>
      <c r="L41" s="159"/>
      <c r="M41" s="159"/>
      <c r="N41" s="159"/>
      <c r="O41" s="165">
        <f>F41</f>
        <v>86944</v>
      </c>
      <c r="P41" s="158">
        <f>G41</f>
        <v>147850</v>
      </c>
      <c r="Q41" s="158">
        <f>H41</f>
        <v>5620000</v>
      </c>
    </row>
    <row r="42" spans="1:17" ht="27" customHeight="1" x14ac:dyDescent="0.25">
      <c r="A42" s="199">
        <v>1182</v>
      </c>
      <c r="B42" s="25"/>
      <c r="C42" s="301" t="s">
        <v>89</v>
      </c>
      <c r="D42" s="302"/>
      <c r="E42" s="303"/>
      <c r="F42" s="155">
        <f>F43</f>
        <v>36500</v>
      </c>
      <c r="G42" s="155">
        <f t="shared" ref="G42:H42" si="14">G43</f>
        <v>36000</v>
      </c>
      <c r="H42" s="155">
        <f t="shared" si="14"/>
        <v>36000</v>
      </c>
      <c r="I42" s="155"/>
      <c r="J42" s="155"/>
      <c r="K42" s="155"/>
      <c r="L42" s="155"/>
      <c r="M42" s="155"/>
      <c r="N42" s="155"/>
      <c r="O42" s="155">
        <f>O43</f>
        <v>36500</v>
      </c>
      <c r="P42" s="155">
        <f t="shared" ref="P42:Q42" si="15">P43</f>
        <v>36000</v>
      </c>
      <c r="Q42" s="155">
        <f t="shared" si="15"/>
        <v>36000</v>
      </c>
    </row>
    <row r="43" spans="1:17" ht="32.25" customHeight="1" x14ac:dyDescent="0.25">
      <c r="A43" s="199"/>
      <c r="B43" s="25">
        <v>31001</v>
      </c>
      <c r="C43" s="290" t="s">
        <v>91</v>
      </c>
      <c r="D43" s="291"/>
      <c r="E43" s="292"/>
      <c r="F43" s="155">
        <v>36500</v>
      </c>
      <c r="G43" s="155">
        <v>36000</v>
      </c>
      <c r="H43" s="155">
        <v>36000</v>
      </c>
      <c r="I43" s="155"/>
      <c r="J43" s="155"/>
      <c r="K43" s="155"/>
      <c r="L43" s="155"/>
      <c r="M43" s="155"/>
      <c r="N43" s="155"/>
      <c r="O43" s="155">
        <v>36500</v>
      </c>
      <c r="P43" s="155">
        <v>36000</v>
      </c>
      <c r="Q43" s="155">
        <v>36000</v>
      </c>
    </row>
    <row r="44" spans="1:17" ht="26.25" customHeight="1" x14ac:dyDescent="0.25">
      <c r="A44" s="199">
        <v>1228</v>
      </c>
      <c r="B44" s="25"/>
      <c r="C44" s="298" t="s">
        <v>139</v>
      </c>
      <c r="D44" s="299"/>
      <c r="E44" s="300"/>
      <c r="F44" s="155">
        <f>F46+F45</f>
        <v>1500000</v>
      </c>
      <c r="G44" s="155">
        <f>G46</f>
        <v>0</v>
      </c>
      <c r="H44" s="155">
        <f>H46</f>
        <v>0</v>
      </c>
      <c r="I44" s="155"/>
      <c r="J44" s="155"/>
      <c r="K44" s="155"/>
      <c r="L44" s="155"/>
      <c r="M44" s="155"/>
      <c r="N44" s="155"/>
      <c r="O44" s="155">
        <f>O46+O45</f>
        <v>1500000</v>
      </c>
      <c r="P44" s="155">
        <f>P46</f>
        <v>0</v>
      </c>
      <c r="Q44" s="155">
        <f>Q46</f>
        <v>0</v>
      </c>
    </row>
    <row r="45" spans="1:17" ht="26.25" customHeight="1" x14ac:dyDescent="0.25">
      <c r="A45" s="200"/>
      <c r="B45" s="25">
        <v>31002</v>
      </c>
      <c r="C45" s="298" t="s">
        <v>140</v>
      </c>
      <c r="D45" s="299"/>
      <c r="E45" s="300"/>
      <c r="F45" s="159">
        <v>1000000</v>
      </c>
      <c r="G45" s="159"/>
      <c r="H45" s="159"/>
      <c r="I45" s="159"/>
      <c r="J45" s="159"/>
      <c r="K45" s="159"/>
      <c r="L45" s="159"/>
      <c r="M45" s="159"/>
      <c r="N45" s="159"/>
      <c r="O45" s="159">
        <v>1000000</v>
      </c>
      <c r="P45" s="159"/>
      <c r="Q45" s="159"/>
    </row>
    <row r="46" spans="1:17" ht="25.5" customHeight="1" x14ac:dyDescent="0.25">
      <c r="A46" s="199"/>
      <c r="B46" s="25">
        <v>31002</v>
      </c>
      <c r="C46" s="298" t="s">
        <v>138</v>
      </c>
      <c r="D46" s="299"/>
      <c r="E46" s="300"/>
      <c r="F46" s="155">
        <v>500000</v>
      </c>
      <c r="G46" s="155"/>
      <c r="H46" s="155"/>
      <c r="I46" s="155"/>
      <c r="J46" s="155"/>
      <c r="K46" s="155"/>
      <c r="L46" s="155"/>
      <c r="M46" s="155"/>
      <c r="N46" s="155"/>
      <c r="O46" s="155">
        <v>500000</v>
      </c>
      <c r="P46" s="155">
        <f>G46</f>
        <v>0</v>
      </c>
      <c r="Q46" s="155">
        <f>H46</f>
        <v>0</v>
      </c>
    </row>
    <row r="48" spans="1:17" s="166" customFormat="1" x14ac:dyDescent="0.25">
      <c r="F48" s="167">
        <f>F9+F13+F15+F19+F24+F27+F29+F33+F36+F39+F42+F44</f>
        <v>21919191.946999993</v>
      </c>
      <c r="G48" s="167">
        <f t="shared" ref="G48:Q48" si="16">G9+G13+G15+G19+G24+G27+G29+G33+G36+G39+G42+G44</f>
        <v>20376253.246999994</v>
      </c>
      <c r="H48" s="167">
        <f t="shared" si="16"/>
        <v>25836413.046999995</v>
      </c>
      <c r="I48" s="167">
        <f t="shared" si="16"/>
        <v>0</v>
      </c>
      <c r="J48" s="167">
        <f t="shared" si="16"/>
        <v>0</v>
      </c>
      <c r="K48" s="167">
        <f t="shared" si="16"/>
        <v>0</v>
      </c>
      <c r="L48" s="167">
        <f t="shared" si="16"/>
        <v>0</v>
      </c>
      <c r="M48" s="167">
        <f t="shared" si="16"/>
        <v>0</v>
      </c>
      <c r="N48" s="167">
        <f t="shared" si="16"/>
        <v>0</v>
      </c>
      <c r="O48" s="167">
        <f t="shared" si="16"/>
        <v>21919191.946999993</v>
      </c>
      <c r="P48" s="167">
        <f t="shared" si="16"/>
        <v>20376253.246999994</v>
      </c>
      <c r="Q48" s="167">
        <f t="shared" si="16"/>
        <v>25836413.046999995</v>
      </c>
    </row>
    <row r="53" spans="1:1" x14ac:dyDescent="0.25">
      <c r="A53" s="12" t="s">
        <v>141</v>
      </c>
    </row>
  </sheetData>
  <mergeCells count="64">
    <mergeCell ref="A44:A46"/>
    <mergeCell ref="C44:E44"/>
    <mergeCell ref="C46:E46"/>
    <mergeCell ref="A42:A43"/>
    <mergeCell ref="C42:E42"/>
    <mergeCell ref="C43:E43"/>
    <mergeCell ref="C45:E45"/>
    <mergeCell ref="C39:E39"/>
    <mergeCell ref="C40:E40"/>
    <mergeCell ref="A39:A41"/>
    <mergeCell ref="C41:E41"/>
    <mergeCell ref="A38:D38"/>
    <mergeCell ref="E38:F38"/>
    <mergeCell ref="C36:E36"/>
    <mergeCell ref="A36:A37"/>
    <mergeCell ref="C37:E37"/>
    <mergeCell ref="A24:A26"/>
    <mergeCell ref="C33:E33"/>
    <mergeCell ref="A29:A32"/>
    <mergeCell ref="C34:E34"/>
    <mergeCell ref="C32:E32"/>
    <mergeCell ref="C24:E24"/>
    <mergeCell ref="C25:E25"/>
    <mergeCell ref="C26:E26"/>
    <mergeCell ref="C29:E29"/>
    <mergeCell ref="C31:E31"/>
    <mergeCell ref="C30:E30"/>
    <mergeCell ref="C27:E27"/>
    <mergeCell ref="C28:E28"/>
    <mergeCell ref="F5:H5"/>
    <mergeCell ref="F6:H6"/>
    <mergeCell ref="A9:A12"/>
    <mergeCell ref="C11:E11"/>
    <mergeCell ref="C12:E12"/>
    <mergeCell ref="C20:E20"/>
    <mergeCell ref="C17:E17"/>
    <mergeCell ref="C23:E23"/>
    <mergeCell ref="A27:A28"/>
    <mergeCell ref="A5:B6"/>
    <mergeCell ref="C5:E7"/>
    <mergeCell ref="A15:A18"/>
    <mergeCell ref="C13:E13"/>
    <mergeCell ref="C14:E14"/>
    <mergeCell ref="C22:E22"/>
    <mergeCell ref="C21:E21"/>
    <mergeCell ref="A19:A23"/>
    <mergeCell ref="C15:E15"/>
    <mergeCell ref="C16:E16"/>
    <mergeCell ref="O5:Q5"/>
    <mergeCell ref="I6:K6"/>
    <mergeCell ref="L6:N6"/>
    <mergeCell ref="O6:Q6"/>
    <mergeCell ref="A35:D35"/>
    <mergeCell ref="E35:F35"/>
    <mergeCell ref="A8:D8"/>
    <mergeCell ref="E8:F8"/>
    <mergeCell ref="A33:A34"/>
    <mergeCell ref="C9:E9"/>
    <mergeCell ref="C10:E10"/>
    <mergeCell ref="I5:K5"/>
    <mergeCell ref="L5:N5"/>
    <mergeCell ref="A13:A14"/>
    <mergeCell ref="C18:E18"/>
    <mergeCell ref="C19:E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Հ 4</vt:lpstr>
      <vt:lpstr>Հ 5</vt:lpstr>
      <vt:lpstr>Հ8</vt:lpstr>
      <vt:lpstr>Հ 10.1</vt:lpstr>
      <vt:lpstr>Հ8!_ftn1</vt:lpstr>
      <vt:lpstr>Հ8!_Toc501014760</vt:lpstr>
      <vt:lpstr>'Հ 10.1'!_Toc501014762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Zara Margaryan</cp:lastModifiedBy>
  <cp:lastPrinted>2021-03-31T10:56:57Z</cp:lastPrinted>
  <dcterms:created xsi:type="dcterms:W3CDTF">2017-12-06T07:28:20Z</dcterms:created>
  <dcterms:modified xsi:type="dcterms:W3CDTF">2021-06-02T07:07:27Z</dcterms:modified>
</cp:coreProperties>
</file>