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-Margaryan\Desktop\kayq\"/>
    </mc:Choice>
  </mc:AlternateContent>
  <bookViews>
    <workbookView xWindow="240" yWindow="15" windowWidth="11400" windowHeight="6525" tabRatio="511" activeTab="1"/>
  </bookViews>
  <sheets>
    <sheet name="0106canc _porcagitutun" sheetId="18" r:id="rId1"/>
    <sheet name="pordzagitutyun" sheetId="20" r:id="rId2"/>
  </sheets>
  <calcPr calcId="162913"/>
</workbook>
</file>

<file path=xl/calcChain.xml><?xml version="1.0" encoding="utf-8"?>
<calcChain xmlns="http://schemas.openxmlformats.org/spreadsheetml/2006/main">
  <c r="C24" i="18" l="1"/>
  <c r="G18" i="18"/>
  <c r="J24" i="18"/>
  <c r="I24" i="18"/>
  <c r="H24" i="18"/>
  <c r="G17" i="18"/>
  <c r="G23" i="18"/>
  <c r="G22" i="18"/>
  <c r="G21" i="18"/>
  <c r="G20" i="18"/>
  <c r="G19" i="18"/>
  <c r="G16" i="18"/>
  <c r="F19" i="20"/>
  <c r="F18" i="20"/>
  <c r="E30" i="20"/>
  <c r="D29" i="20"/>
  <c r="C44" i="20"/>
  <c r="C30" i="20"/>
  <c r="C29" i="20" s="1"/>
  <c r="I44" i="20"/>
  <c r="J44" i="20"/>
  <c r="H44" i="20"/>
  <c r="F44" i="20"/>
  <c r="G48" i="20"/>
  <c r="G23" i="20"/>
  <c r="G22" i="20"/>
  <c r="H19" i="20"/>
  <c r="H18" i="20" s="1"/>
  <c r="H17" i="20" s="1"/>
  <c r="H12" i="20" s="1"/>
  <c r="H11" i="20" s="1"/>
  <c r="O12" i="20" s="1"/>
  <c r="R10" i="20"/>
  <c r="D19" i="20"/>
  <c r="D18" i="20" s="1"/>
  <c r="D17" i="20" s="1"/>
  <c r="D12" i="20" s="1"/>
  <c r="D11" i="20" s="1"/>
  <c r="M12" i="20" s="1"/>
  <c r="G25" i="20"/>
  <c r="G42" i="20"/>
  <c r="G46" i="20"/>
  <c r="F51" i="20"/>
  <c r="E51" i="20"/>
  <c r="D51" i="20"/>
  <c r="C51" i="20"/>
  <c r="G52" i="20"/>
  <c r="G51" i="20" s="1"/>
  <c r="J51" i="20"/>
  <c r="I51" i="20"/>
  <c r="H51" i="20"/>
  <c r="G54" i="20"/>
  <c r="G53" i="20"/>
  <c r="F30" i="20"/>
  <c r="F29" i="20" s="1"/>
  <c r="F17" i="20" s="1"/>
  <c r="F12" i="20" s="1"/>
  <c r="F11" i="20" s="1"/>
  <c r="G30" i="20"/>
  <c r="D44" i="20"/>
  <c r="D53" i="20"/>
  <c r="H30" i="20"/>
  <c r="H29" i="20"/>
  <c r="J53" i="20"/>
  <c r="I53" i="20"/>
  <c r="H53" i="20"/>
  <c r="F53" i="20"/>
  <c r="E53" i="20"/>
  <c r="C53" i="20"/>
  <c r="G47" i="20"/>
  <c r="E44" i="20"/>
  <c r="G44" i="20" s="1"/>
  <c r="G43" i="20"/>
  <c r="G41" i="20"/>
  <c r="G40" i="20"/>
  <c r="J30" i="20"/>
  <c r="J29" i="20"/>
  <c r="I30" i="20"/>
  <c r="I29" i="20"/>
  <c r="I17" i="20" s="1"/>
  <c r="I12" i="20" s="1"/>
  <c r="I11" i="20" s="1"/>
  <c r="P12" i="20" s="1"/>
  <c r="D30" i="20"/>
  <c r="E29" i="20"/>
  <c r="G28" i="20"/>
  <c r="G26" i="20"/>
  <c r="G24" i="20"/>
  <c r="G21" i="20"/>
  <c r="G20" i="20"/>
  <c r="G19" i="20" s="1"/>
  <c r="G18" i="20" s="1"/>
  <c r="J19" i="20"/>
  <c r="J18" i="20" s="1"/>
  <c r="J17" i="20" s="1"/>
  <c r="J12" i="20" s="1"/>
  <c r="J11" i="20" s="1"/>
  <c r="Q12" i="20" s="1"/>
  <c r="I19" i="20"/>
  <c r="E19" i="20"/>
  <c r="C19" i="20"/>
  <c r="C18" i="20" s="1"/>
  <c r="C17" i="20" s="1"/>
  <c r="C12" i="20" s="1"/>
  <c r="C11" i="20" s="1"/>
  <c r="L12" i="20" s="1"/>
  <c r="I18" i="20"/>
  <c r="E18" i="20"/>
  <c r="E17" i="20" s="1"/>
  <c r="E12" i="20" s="1"/>
  <c r="E11" i="20" s="1"/>
  <c r="G13" i="20"/>
  <c r="F25" i="18"/>
  <c r="G25" i="18" s="1"/>
  <c r="J25" i="18"/>
  <c r="I25" i="18"/>
  <c r="H25" i="18"/>
  <c r="D25" i="18"/>
  <c r="G24" i="18"/>
  <c r="C25" i="18"/>
  <c r="G29" i="20" l="1"/>
  <c r="G17" i="20" s="1"/>
  <c r="G12" i="20" s="1"/>
  <c r="G11" i="20" s="1"/>
  <c r="N12" i="20" s="1"/>
</calcChain>
</file>

<file path=xl/sharedStrings.xml><?xml version="1.0" encoding="utf-8"?>
<sst xmlns="http://schemas.openxmlformats.org/spreadsheetml/2006/main" count="204" uniqueCount="121">
  <si>
    <t xml:space="preserve">                 </t>
  </si>
  <si>
    <t xml:space="preserve">                     </t>
  </si>
  <si>
    <t xml:space="preserve"> Հասցեն, հեռախոս   </t>
  </si>
  <si>
    <t xml:space="preserve"> Բաժին</t>
  </si>
  <si>
    <t xml:space="preserve"> Խումբ</t>
  </si>
  <si>
    <t xml:space="preserve"> Դաս</t>
  </si>
  <si>
    <t xml:space="preserve"> Ծրագիր</t>
  </si>
  <si>
    <t>Ցուցանիշներ</t>
  </si>
  <si>
    <t>միավոր</t>
  </si>
  <si>
    <t>փոփոխություններ բազային բյուջեում*</t>
  </si>
  <si>
    <t>բազային բյուջե</t>
  </si>
  <si>
    <t>բյուջետային հայտ</t>
  </si>
  <si>
    <t xml:space="preserve">Սյուն 1 </t>
  </si>
  <si>
    <t xml:space="preserve">Սյուն 2 </t>
  </si>
  <si>
    <t>Սյուն 3</t>
  </si>
  <si>
    <t>Սյուն 4</t>
  </si>
  <si>
    <t>Սյուն 5</t>
  </si>
  <si>
    <t>Սյուն 6</t>
  </si>
  <si>
    <t>Սյուն 7 /Սյ3+Սյ5+Սյ6/</t>
  </si>
  <si>
    <t>Սյուն 8</t>
  </si>
  <si>
    <t>/ անուն, ազգանուն, հեռախոս/</t>
  </si>
  <si>
    <t xml:space="preserve"> Պետական կազմակերպության անվանումը</t>
  </si>
  <si>
    <t>հազ. դրամ</t>
  </si>
  <si>
    <t>ՏԵՂԵԿԱՆՔ I</t>
  </si>
  <si>
    <t xml:space="preserve">     պետական կազմակերպությունների ցանցային ցուցանիշների վերաբերյալ </t>
  </si>
  <si>
    <t>Հիմնարկների թիվը</t>
  </si>
  <si>
    <t>հիմնարկ</t>
  </si>
  <si>
    <t>մարդ</t>
  </si>
  <si>
    <t>Վարչական անձնակազմի դրույքների թիվը</t>
  </si>
  <si>
    <t>դրույք</t>
  </si>
  <si>
    <t>Վարչական անձնակազմի  տարեկան         աշխատավարձի ֆոնդը</t>
  </si>
  <si>
    <t>հազ.   դրամ</t>
  </si>
  <si>
    <t>ԸՆԴԱՄԵՆԸ         հաստիքային միավորների թիվը</t>
  </si>
  <si>
    <t>ԸՆԴԱՄԵՆԸ         աշխատողների  թիվը, այդ  թվումª</t>
  </si>
  <si>
    <t>ԸՆԴԱՄԵՆԸ տարեկան աշխատավարձի ֆոնդը,  այդ թվում</t>
  </si>
  <si>
    <t>ՏԵՂԵԿԱՆՔ IV</t>
  </si>
  <si>
    <t xml:space="preserve">     պետական կազմակերպությունների ծախսերի հաշվարկման վերաբերյալ </t>
  </si>
  <si>
    <t>ԸՆԴԱՄԵՆԸ ԾԱԽՍԵՐ                 ( I+II+III)</t>
  </si>
  <si>
    <t>I. ԸՆԹԱՑԻԿ ԾԱԽՍԵՐ</t>
  </si>
  <si>
    <t xml:space="preserve">Տարեկան աշխատավարձի ֆոնդը </t>
  </si>
  <si>
    <t>Ընթացիկ տրանսֆերտներ,  այդ թվում</t>
  </si>
  <si>
    <t>պարտադիր սոցիալական ապահովագրության վճարներ</t>
  </si>
  <si>
    <t>կրթաթոշակ</t>
  </si>
  <si>
    <t xml:space="preserve"> ԱՊՐԱՆՔՆԵՐԻ ԳՆՄԱՆ ՈՒ ԾԱՌԱՅՈՒԹՅՈՒՆՆԵՐԻ ՎՃԱՐՄԱՆ ԾԱԽՍԵՐ,այդ թվում</t>
  </si>
  <si>
    <t xml:space="preserve"> Ապրանքների ձեռքբերում,այդ թվում</t>
  </si>
  <si>
    <t xml:space="preserve"> Գույք,գրասենյակային  ապրանքներ և նյութեր, այդ թվում</t>
  </si>
  <si>
    <t xml:space="preserve"> - փափուկ գույք և հանդերձանք</t>
  </si>
  <si>
    <t xml:space="preserve">  Այլ ծախսեր</t>
  </si>
  <si>
    <t>Գործուղումներ և ծառայողական ուղևորություններ, այդ թվում</t>
  </si>
  <si>
    <t>Տրանսպորտային միջոցների քանակը</t>
  </si>
  <si>
    <t>մեքենա</t>
  </si>
  <si>
    <t xml:space="preserve">  Տրանսպորտային               ծախսեր</t>
  </si>
  <si>
    <t>հեռախոսային կետերի քանակը</t>
  </si>
  <si>
    <t>հեռախոս.կետ</t>
  </si>
  <si>
    <t xml:space="preserve">Կապի ծառայությունների ծախսեր </t>
  </si>
  <si>
    <t xml:space="preserve"> Կոմունալ ծառայությունների         վճար,այդ թվում</t>
  </si>
  <si>
    <t xml:space="preserve"> Վառելիքի և ջեռուցման    ծախսեր, այդ թվում</t>
  </si>
  <si>
    <t>կենտրոնացված  ջեռուցմամբ հիմնարկների թիվը</t>
  </si>
  <si>
    <t xml:space="preserve"> - կենտրոնացված  ջեռուցմամբ ծախսի գումարը</t>
  </si>
  <si>
    <t>վառարաններ ունեցող հիմնարկների թիվը</t>
  </si>
  <si>
    <t>վառարանների քանակը</t>
  </si>
  <si>
    <t>վառարան</t>
  </si>
  <si>
    <t xml:space="preserve"> - վառարանների միջոցով ծախսի գումարը</t>
  </si>
  <si>
    <t>էլ.ջեռուցիչներ /սալիկներ/  ունեցող հիմնարկների թիվը</t>
  </si>
  <si>
    <t>էլ.ջեռուցիչների /սալիկների/ թիվը</t>
  </si>
  <si>
    <t>ջեռուցիչ</t>
  </si>
  <si>
    <t xml:space="preserve"> - էլ.ջեռուցիչների /սալիկների/  միջոցով ծախսի գումարը</t>
  </si>
  <si>
    <t>սեփական կաթսայատուն ունեցող հիմնարկների թիվը</t>
  </si>
  <si>
    <t xml:space="preserve"> - սեփական կաթսայատան միջոցով ծախսի գումարը</t>
  </si>
  <si>
    <t xml:space="preserve"> Ջրմուղ-կոյուղուց                օգտվելու վարձ</t>
  </si>
  <si>
    <t>Էլեկտրաէներգիայի ծախսեր</t>
  </si>
  <si>
    <t xml:space="preserve">Այլ կոմունալ ծախսեր </t>
  </si>
  <si>
    <t>Այլ ծախսեր, այդ թվում</t>
  </si>
  <si>
    <t xml:space="preserve"> - շինությունների և սարքավորումների վարձակալության ծախսեր</t>
  </si>
  <si>
    <t xml:space="preserve"> - արտագերատեսչական պահպանության ծախսեր</t>
  </si>
  <si>
    <t xml:space="preserve"> - այլ ծառայությունների ձեռքբերման ծախսեր, այդ թվում</t>
  </si>
  <si>
    <t>ընթացիկ նորոգման ծախսեր</t>
  </si>
  <si>
    <t>II. ԿԱՊԻՏԱԼ  ԾԱԽՍԵՐ, այդ թվում</t>
  </si>
  <si>
    <t>այլ ակտիվների ձեռքբերման ծախսեր</t>
  </si>
  <si>
    <t>III. ՀԱՐԿԵՐ, այդ թվում ըստ տեսակների</t>
  </si>
  <si>
    <t xml:space="preserve">  -գրասենյակ.ապրանքների և նյութերի ձեռքբերում</t>
  </si>
  <si>
    <t xml:space="preserve">  -գույքի,սարքավորումների  ձեռքբերում</t>
  </si>
  <si>
    <t>Մասնագետների թիվը</t>
  </si>
  <si>
    <t>Մասնագետների տարեկան աշխատավարձի ֆոնդը</t>
  </si>
  <si>
    <t>Տնտեսական անձնակազմի դրույքների թիվը</t>
  </si>
  <si>
    <t>Տնտեսական անձնակազմի տարեկան         աշխատավարձի ֆոնդը</t>
  </si>
  <si>
    <t>Սյուն 9</t>
  </si>
  <si>
    <t>Սյուն 10</t>
  </si>
  <si>
    <t>Սյուն 11</t>
  </si>
  <si>
    <t>2022թ.</t>
  </si>
  <si>
    <t>Լրացնել ըստ տնտեսագիտական դասակարգման հոդվածների հաշվարկման համար հիմք հանդիսացող գործոնների (քանակ, գին և այլն) իրավական կամ այլ հիմնավորումները</t>
  </si>
  <si>
    <t>2023թ.</t>
  </si>
  <si>
    <t>2024թ.</t>
  </si>
  <si>
    <t>«Հայաստանի Հանրապետության փորձագիտական կենտոն» ՊՈԱԿ</t>
  </si>
  <si>
    <t xml:space="preserve">ք. Երևան, Արշակունյաց  23, </t>
  </si>
  <si>
    <t>(010) 44-11-36(17)</t>
  </si>
  <si>
    <t>01</t>
  </si>
  <si>
    <t>06</t>
  </si>
  <si>
    <t>1093</t>
  </si>
  <si>
    <t>11003</t>
  </si>
  <si>
    <t xml:space="preserve"> Պետական կազմակերպության /ընկերության/ անվանումը «Հայաստանի Հանրապետության փորձագիտական կենտոն» ՊՈԱԿ</t>
  </si>
  <si>
    <t xml:space="preserve">  Հասցեն     ք. Երևան, Արշակունյաց  23</t>
  </si>
  <si>
    <t>ԱԱՀ</t>
  </si>
  <si>
    <t>կատարող</t>
  </si>
  <si>
    <t>Գոհարիկ Կոստանյան 44 11 36 (17)</t>
  </si>
  <si>
    <t xml:space="preserve">Ծանոթություն </t>
  </si>
  <si>
    <t xml:space="preserve">իրավաբանական ու ֆիզիկական անձանց փորձաքննությունների կատարման ծառայությունների մատուցման արդյունքում: </t>
  </si>
  <si>
    <t>Պետական պատվերի գումարը ստացվում է մեկ ծախսային հոդվածով՝ «փորձաքննությունների ծառայություններ»: Իսկ Կենտրոնի</t>
  </si>
  <si>
    <t xml:space="preserve"> ծախսերը ձևավորվում են ստացած ամբողջ միջոցների հաշվին, ուստի աղյուսակում արտացոլված են միայն «Փորձաքննությունների </t>
  </si>
  <si>
    <t xml:space="preserve">ծառայություններ» ծախսային ծրագրով ստացվող միջոցների ծախսը՝ պետական պատվերի շրջանակում ստացված եկամտի համամասնությամբ: </t>
  </si>
  <si>
    <t xml:space="preserve">      «Հայաստանի Հանրապետության փորձագիտական կենտոն» ՊՈԱԿ-ի (այսուհետ՝ Կենտրոն) ֆինանսական միջոցները գոյանում են պետական պատվերի և </t>
  </si>
  <si>
    <t xml:space="preserve">«Հայաստանի Հանրապետության փորձագիտական կենտոն» ՊՈԱԿ-ի (այսուհետ՝ Կենտրոն) ֆինանսական միջոցները գոյանում են պետական պատվերի և </t>
  </si>
  <si>
    <t>2021թ. փաստացի</t>
  </si>
  <si>
    <t>2022թ. հաստատված բյուջե</t>
  </si>
  <si>
    <t xml:space="preserve">    2023թ.</t>
  </si>
  <si>
    <t>2025թ.</t>
  </si>
  <si>
    <t>աշխատավարձ</t>
  </si>
  <si>
    <t>123 հոգի 23.02.2022թ-ի հաստիքացուցակով</t>
  </si>
  <si>
    <t>վերցրել եմ 45000000</t>
  </si>
  <si>
    <t>և 50000000 տարեկան պարգևատրում</t>
  </si>
  <si>
    <t xml:space="preserve"> «Հայաստանի Հանրապետության փորձագիտական կենտրոն» ՊՈԱԿ-ի նախահաշվի հիմքում դրվող ծախսերի նորմաների սահմանման վերաբերյալ Հայաստանի Հանրապետության կառավարության որոշում դեռևս չի ընդունվել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</si>
</sst>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0"/>
      <name val="Arial Armenian"/>
      <charset val="204"/>
    </font>
    <font>
      <sz val="10"/>
      <name val="Arial Armenian"/>
      <family val="2"/>
    </font>
    <font>
      <sz val="10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2" borderId="0" xfId="1" applyFont="1" applyFill="1"/>
    <xf numFmtId="0" fontId="3" fillId="0" borderId="0" xfId="1" applyFont="1"/>
    <xf numFmtId="0" fontId="4" fillId="2" borderId="1" xfId="1" applyFont="1" applyFill="1" applyBorder="1"/>
    <xf numFmtId="0" fontId="4" fillId="2" borderId="0" xfId="1" applyFont="1" applyFill="1" applyBorder="1"/>
    <xf numFmtId="0" fontId="4" fillId="2" borderId="0" xfId="1" applyFont="1" applyFill="1"/>
    <xf numFmtId="0" fontId="4" fillId="0" borderId="2" xfId="1" applyFont="1" applyBorder="1"/>
    <xf numFmtId="0" fontId="5" fillId="2" borderId="2" xfId="1" applyFont="1" applyFill="1" applyBorder="1"/>
    <xf numFmtId="0" fontId="4" fillId="0" borderId="3" xfId="1" applyFont="1" applyBorder="1" applyAlignment="1">
      <alignment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wrapText="1"/>
    </xf>
    <xf numFmtId="0" fontId="4" fillId="2" borderId="2" xfId="1" applyFont="1" applyFill="1" applyBorder="1"/>
    <xf numFmtId="0" fontId="4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top" wrapText="1"/>
    </xf>
    <xf numFmtId="0" fontId="4" fillId="0" borderId="3" xfId="1" quotePrefix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49" fontId="4" fillId="0" borderId="2" xfId="1" applyNumberFormat="1" applyFont="1" applyBorder="1"/>
    <xf numFmtId="49" fontId="4" fillId="3" borderId="2" xfId="1" applyNumberFormat="1" applyFont="1" applyFill="1" applyBorder="1"/>
    <xf numFmtId="49" fontId="4" fillId="3" borderId="0" xfId="1" applyNumberFormat="1" applyFont="1" applyFill="1" applyBorder="1"/>
    <xf numFmtId="0" fontId="3" fillId="0" borderId="3" xfId="1" quotePrefix="1" applyFont="1" applyFill="1" applyBorder="1" applyAlignment="1">
      <alignment horizontal="left" wrapText="1"/>
    </xf>
    <xf numFmtId="164" fontId="3" fillId="0" borderId="3" xfId="1" applyNumberFormat="1" applyFont="1" applyFill="1" applyBorder="1" applyAlignment="1">
      <alignment horizontal="right" wrapText="1"/>
    </xf>
    <xf numFmtId="0" fontId="3" fillId="0" borderId="3" xfId="1" applyFont="1" applyFill="1" applyBorder="1" applyAlignment="1">
      <alignment wrapText="1"/>
    </xf>
    <xf numFmtId="0" fontId="3" fillId="0" borderId="3" xfId="1" applyFont="1" applyFill="1" applyBorder="1" applyAlignment="1">
      <alignment horizontal="left" wrapText="1"/>
    </xf>
    <xf numFmtId="164" fontId="3" fillId="0" borderId="3" xfId="1" applyNumberFormat="1" applyFont="1" applyFill="1" applyBorder="1" applyAlignment="1">
      <alignment wrapText="1"/>
    </xf>
    <xf numFmtId="164" fontId="3" fillId="0" borderId="3" xfId="1" applyNumberFormat="1" applyFont="1" applyFill="1" applyBorder="1"/>
    <xf numFmtId="0" fontId="3" fillId="0" borderId="3" xfId="1" applyFont="1" applyFill="1" applyBorder="1"/>
    <xf numFmtId="0" fontId="3" fillId="0" borderId="3" xfId="1" quotePrefix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left" vertical="top" wrapText="1"/>
    </xf>
    <xf numFmtId="164" fontId="3" fillId="0" borderId="3" xfId="1" applyNumberFormat="1" applyFont="1" applyFill="1" applyBorder="1" applyAlignment="1">
      <alignment horizontal="right"/>
    </xf>
    <xf numFmtId="164" fontId="4" fillId="0" borderId="3" xfId="1" applyNumberFormat="1" applyFont="1" applyFill="1" applyBorder="1" applyAlignment="1">
      <alignment horizontal="right" wrapText="1"/>
    </xf>
    <xf numFmtId="0" fontId="4" fillId="0" borderId="4" xfId="1" applyFont="1" applyFill="1" applyBorder="1" applyAlignment="1">
      <alignment horizontal="left" wrapText="1"/>
    </xf>
    <xf numFmtId="164" fontId="4" fillId="0" borderId="3" xfId="1" applyNumberFormat="1" applyFont="1" applyBorder="1" applyAlignment="1">
      <alignment wrapText="1"/>
    </xf>
    <xf numFmtId="164" fontId="4" fillId="0" borderId="3" xfId="1" applyNumberFormat="1" applyFont="1" applyBorder="1" applyAlignment="1"/>
    <xf numFmtId="0" fontId="1" fillId="0" borderId="0" xfId="0" quotePrefix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horizontal="center" wrapText="1"/>
    </xf>
    <xf numFmtId="0" fontId="1" fillId="0" borderId="0" xfId="0" applyFont="1" applyFill="1" applyBorder="1"/>
    <xf numFmtId="0" fontId="3" fillId="0" borderId="0" xfId="1" applyFont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0" fontId="3" fillId="0" borderId="0" xfId="1" applyFont="1" applyFill="1"/>
    <xf numFmtId="0" fontId="4" fillId="0" borderId="0" xfId="1" applyFont="1" applyFill="1" applyBorder="1"/>
    <xf numFmtId="0" fontId="4" fillId="0" borderId="0" xfId="1" applyFont="1" applyFill="1"/>
    <xf numFmtId="0" fontId="4" fillId="0" borderId="1" xfId="1" applyFont="1" applyFill="1" applyBorder="1"/>
    <xf numFmtId="0" fontId="3" fillId="0" borderId="5" xfId="1" applyFont="1" applyFill="1" applyBorder="1"/>
    <xf numFmtId="0" fontId="4" fillId="0" borderId="3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/>
    <xf numFmtId="0" fontId="1" fillId="0" borderId="0" xfId="1" applyFont="1" applyFill="1"/>
    <xf numFmtId="164" fontId="3" fillId="0" borderId="0" xfId="1" applyNumberFormat="1" applyFont="1" applyFill="1" applyBorder="1" applyAlignment="1">
      <alignment horizontal="center" vertical="center" wrapText="1"/>
    </xf>
    <xf numFmtId="0" fontId="2" fillId="0" borderId="3" xfId="1" applyFill="1" applyBorder="1"/>
    <xf numFmtId="164" fontId="4" fillId="0" borderId="3" xfId="1" applyNumberFormat="1" applyFont="1" applyFill="1" applyBorder="1" applyAlignment="1">
      <alignment wrapText="1"/>
    </xf>
    <xf numFmtId="0" fontId="3" fillId="0" borderId="0" xfId="1" applyFont="1" applyFill="1" applyBorder="1"/>
    <xf numFmtId="0" fontId="4" fillId="0" borderId="5" xfId="1" applyFont="1" applyFill="1" applyBorder="1"/>
    <xf numFmtId="0" fontId="4" fillId="0" borderId="0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 wrapText="1"/>
    </xf>
    <xf numFmtId="164" fontId="3" fillId="0" borderId="4" xfId="1" applyNumberFormat="1" applyFont="1" applyFill="1" applyBorder="1" applyAlignment="1">
      <alignment wrapText="1"/>
    </xf>
    <xf numFmtId="0" fontId="2" fillId="0" borderId="0" xfId="1" applyFont="1" applyFill="1"/>
    <xf numFmtId="0" fontId="2" fillId="0" borderId="0" xfId="1" applyFont="1" applyFill="1" applyAlignment="1">
      <alignment wrapText="1"/>
    </xf>
    <xf numFmtId="164" fontId="2" fillId="0" borderId="0" xfId="1" applyNumberFormat="1" applyFont="1" applyFill="1" applyAlignment="1">
      <alignment wrapText="1"/>
    </xf>
    <xf numFmtId="0" fontId="1" fillId="0" borderId="0" xfId="0" applyFont="1" applyFill="1"/>
    <xf numFmtId="0" fontId="3" fillId="0" borderId="0" xfId="1" applyFont="1" applyBorder="1" applyAlignment="1">
      <alignment horizontal="left" wrapText="1"/>
    </xf>
    <xf numFmtId="0" fontId="2" fillId="0" borderId="6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wrapText="1"/>
    </xf>
    <xf numFmtId="0" fontId="3" fillId="0" borderId="11" xfId="1" applyFont="1" applyFill="1" applyBorder="1" applyAlignment="1">
      <alignment horizont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</cellXfs>
  <cellStyles count="2">
    <cellStyle name="Normal" xfId="0" builtinId="0"/>
    <cellStyle name="Normal_githajt200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25" zoomScaleNormal="100" workbookViewId="0">
      <selection activeCell="M20" sqref="M20"/>
    </sheetView>
  </sheetViews>
  <sheetFormatPr defaultRowHeight="12.75"/>
  <cols>
    <col min="1" max="1" width="23.28515625" style="1" customWidth="1"/>
    <col min="2" max="2" width="9.85546875" style="1" customWidth="1"/>
    <col min="3" max="3" width="10.7109375" style="1" customWidth="1"/>
    <col min="4" max="5" width="11" style="1" customWidth="1"/>
    <col min="6" max="6" width="10.5703125" style="1" customWidth="1"/>
    <col min="7" max="7" width="12.28515625" style="1" customWidth="1"/>
    <col min="8" max="8" width="12.140625" style="1" customWidth="1"/>
    <col min="9" max="9" width="10.140625" style="1" customWidth="1"/>
    <col min="10" max="10" width="10.5703125" style="1" customWidth="1"/>
    <col min="11" max="11" width="24.85546875" style="1" customWidth="1"/>
    <col min="12" max="16384" width="9.140625" style="1"/>
  </cols>
  <sheetData>
    <row r="1" spans="1:11" ht="14.25">
      <c r="A1" s="2"/>
      <c r="B1" s="2"/>
      <c r="C1" s="2"/>
      <c r="D1" s="2"/>
      <c r="E1" s="2"/>
      <c r="F1" s="6"/>
      <c r="G1" s="3"/>
      <c r="H1" s="3"/>
    </row>
    <row r="2" spans="1:11" ht="15" thickBot="1">
      <c r="A2" s="2"/>
      <c r="B2" s="2"/>
      <c r="C2" s="4" t="s">
        <v>23</v>
      </c>
      <c r="D2" s="2"/>
      <c r="E2" s="2"/>
      <c r="F2" s="2"/>
      <c r="G2" s="2"/>
      <c r="H2" s="2"/>
    </row>
    <row r="3" spans="1:11" ht="14.25">
      <c r="A3" s="2"/>
      <c r="B3" s="2"/>
      <c r="C3" s="2"/>
      <c r="D3" s="5"/>
      <c r="E3" s="2"/>
      <c r="F3" s="2"/>
      <c r="G3" s="2"/>
      <c r="H3" s="2"/>
    </row>
    <row r="4" spans="1:11" ht="14.25">
      <c r="A4" s="6" t="s">
        <v>24</v>
      </c>
      <c r="B4" s="6"/>
      <c r="C4" s="6"/>
      <c r="D4" s="6"/>
      <c r="E4" s="6"/>
      <c r="F4" s="6"/>
      <c r="G4" s="6"/>
      <c r="H4" s="6"/>
    </row>
    <row r="5" spans="1:11" ht="14.25">
      <c r="A5" s="6"/>
      <c r="B5" s="6"/>
      <c r="C5" s="6"/>
      <c r="D5" s="6"/>
      <c r="E5" s="6"/>
      <c r="F5" s="6"/>
      <c r="G5" s="6"/>
      <c r="H5" s="6"/>
    </row>
    <row r="6" spans="1:11" ht="14.25">
      <c r="A6" s="12" t="s">
        <v>21</v>
      </c>
      <c r="B6" s="8"/>
      <c r="C6" s="8"/>
      <c r="D6" s="8" t="s">
        <v>93</v>
      </c>
      <c r="E6" s="8"/>
      <c r="F6" s="8"/>
      <c r="G6" s="8"/>
      <c r="H6" s="8"/>
    </row>
    <row r="7" spans="1:11" ht="14.25">
      <c r="A7" s="7" t="s">
        <v>2</v>
      </c>
      <c r="B7" s="7" t="s">
        <v>94</v>
      </c>
      <c r="C7" s="7"/>
      <c r="D7" s="7"/>
      <c r="E7" s="7" t="s">
        <v>95</v>
      </c>
      <c r="F7" s="7"/>
      <c r="G7" s="7"/>
      <c r="H7" s="7"/>
    </row>
    <row r="8" spans="1:11" ht="14.25">
      <c r="A8" s="7" t="s">
        <v>3</v>
      </c>
      <c r="B8" s="18" t="s">
        <v>96</v>
      </c>
      <c r="C8" s="18"/>
      <c r="D8" s="7"/>
      <c r="E8" s="7"/>
      <c r="F8" s="7"/>
      <c r="G8" s="7"/>
      <c r="H8" s="7"/>
    </row>
    <row r="9" spans="1:11" ht="14.25">
      <c r="A9" s="7" t="s">
        <v>4</v>
      </c>
      <c r="B9" s="18" t="s">
        <v>97</v>
      </c>
      <c r="C9" s="18"/>
      <c r="D9" s="7"/>
      <c r="E9" s="7"/>
      <c r="F9" s="7"/>
      <c r="G9" s="7"/>
      <c r="H9" s="7"/>
    </row>
    <row r="10" spans="1:11" ht="14.25">
      <c r="A10" s="7" t="s">
        <v>5</v>
      </c>
      <c r="B10" s="18" t="s">
        <v>96</v>
      </c>
      <c r="C10" s="18"/>
      <c r="D10" s="7"/>
      <c r="E10" s="7"/>
      <c r="F10" s="7"/>
      <c r="G10" s="7"/>
      <c r="H10" s="7"/>
    </row>
    <row r="11" spans="1:11" ht="14.25">
      <c r="A11" s="7" t="s">
        <v>6</v>
      </c>
      <c r="B11" s="19" t="s">
        <v>98</v>
      </c>
      <c r="C11" s="19"/>
      <c r="D11" s="7"/>
      <c r="E11" s="7"/>
      <c r="F11" s="7"/>
      <c r="G11" s="7"/>
      <c r="H11" s="7"/>
    </row>
    <row r="12" spans="1:11" ht="14.25">
      <c r="A12" s="5"/>
      <c r="B12" s="20" t="s">
        <v>99</v>
      </c>
      <c r="C12" s="20"/>
      <c r="D12" s="5"/>
      <c r="E12" s="5"/>
      <c r="F12" s="5"/>
      <c r="G12" s="5"/>
      <c r="H12" s="3"/>
    </row>
    <row r="13" spans="1:11" ht="54" customHeight="1">
      <c r="A13" s="68" t="s">
        <v>7</v>
      </c>
      <c r="B13" s="68" t="s">
        <v>8</v>
      </c>
      <c r="C13" s="68" t="s">
        <v>112</v>
      </c>
      <c r="D13" s="68" t="s">
        <v>113</v>
      </c>
      <c r="E13" s="70" t="s">
        <v>9</v>
      </c>
      <c r="F13" s="71"/>
      <c r="G13" s="70" t="s">
        <v>114</v>
      </c>
      <c r="H13" s="71"/>
      <c r="I13" s="68" t="s">
        <v>92</v>
      </c>
      <c r="J13" s="68" t="s">
        <v>115</v>
      </c>
      <c r="K13" s="68" t="s">
        <v>90</v>
      </c>
    </row>
    <row r="14" spans="1:11" ht="82.5" customHeight="1">
      <c r="A14" s="69"/>
      <c r="B14" s="69"/>
      <c r="C14" s="69"/>
      <c r="D14" s="69"/>
      <c r="E14" s="14" t="s">
        <v>89</v>
      </c>
      <c r="F14" s="14" t="s">
        <v>91</v>
      </c>
      <c r="G14" s="17" t="s">
        <v>10</v>
      </c>
      <c r="H14" s="17" t="s">
        <v>11</v>
      </c>
      <c r="I14" s="69"/>
      <c r="J14" s="69"/>
      <c r="K14" s="69"/>
    </row>
    <row r="15" spans="1:11" ht="54" customHeight="1">
      <c r="A15" s="9" t="s">
        <v>12</v>
      </c>
      <c r="B15" s="9" t="s">
        <v>13</v>
      </c>
      <c r="C15" s="9" t="s">
        <v>14</v>
      </c>
      <c r="D15" s="9" t="s">
        <v>15</v>
      </c>
      <c r="E15" s="9" t="s">
        <v>16</v>
      </c>
      <c r="F15" s="9" t="s">
        <v>17</v>
      </c>
      <c r="G15" s="9" t="s">
        <v>18</v>
      </c>
      <c r="H15" s="9" t="s">
        <v>19</v>
      </c>
      <c r="I15" s="9" t="s">
        <v>86</v>
      </c>
      <c r="J15" s="9" t="s">
        <v>87</v>
      </c>
      <c r="K15" s="9" t="s">
        <v>88</v>
      </c>
    </row>
    <row r="16" spans="1:11" ht="21.75" customHeight="1">
      <c r="A16" s="13" t="s">
        <v>25</v>
      </c>
      <c r="B16" s="14" t="s">
        <v>26</v>
      </c>
      <c r="C16" s="47">
        <v>1</v>
      </c>
      <c r="D16" s="47">
        <v>1</v>
      </c>
      <c r="E16" s="47">
        <v>0</v>
      </c>
      <c r="F16" s="47">
        <v>0</v>
      </c>
      <c r="G16" s="47">
        <f t="shared" ref="G16:G25" si="0">+C16+E16+F16</f>
        <v>1</v>
      </c>
      <c r="H16" s="27">
        <v>1</v>
      </c>
      <c r="I16" s="52">
        <v>1</v>
      </c>
      <c r="J16" s="52">
        <v>1</v>
      </c>
      <c r="K16" s="65" t="s">
        <v>120</v>
      </c>
    </row>
    <row r="17" spans="1:11" ht="28.5" customHeight="1">
      <c r="A17" s="15" t="s">
        <v>82</v>
      </c>
      <c r="B17" s="10" t="s">
        <v>27</v>
      </c>
      <c r="C17" s="47">
        <v>65</v>
      </c>
      <c r="D17" s="47">
        <v>74</v>
      </c>
      <c r="E17" s="9"/>
      <c r="F17" s="47">
        <v>32</v>
      </c>
      <c r="G17" s="9">
        <f t="shared" si="0"/>
        <v>97</v>
      </c>
      <c r="H17" s="47">
        <v>97</v>
      </c>
      <c r="I17" s="47">
        <v>97</v>
      </c>
      <c r="J17" s="47">
        <v>97</v>
      </c>
      <c r="K17" s="66"/>
    </row>
    <row r="18" spans="1:11" ht="47.25" customHeight="1">
      <c r="A18" s="15" t="s">
        <v>83</v>
      </c>
      <c r="B18" s="16" t="s">
        <v>22</v>
      </c>
      <c r="C18" s="53">
        <v>164324.20000000001</v>
      </c>
      <c r="D18" s="53">
        <v>398100</v>
      </c>
      <c r="E18" s="34"/>
      <c r="F18" s="53">
        <v>307675.8</v>
      </c>
      <c r="G18" s="33">
        <f>+C18+E18+F18</f>
        <v>472000</v>
      </c>
      <c r="H18" s="53">
        <v>472000</v>
      </c>
      <c r="I18" s="53">
        <v>472000</v>
      </c>
      <c r="J18" s="53">
        <v>472000</v>
      </c>
      <c r="K18" s="66"/>
    </row>
    <row r="19" spans="1:11" ht="45" customHeight="1">
      <c r="A19" s="9" t="s">
        <v>28</v>
      </c>
      <c r="B19" s="9" t="s">
        <v>29</v>
      </c>
      <c r="C19" s="47">
        <v>10</v>
      </c>
      <c r="D19" s="47">
        <v>12</v>
      </c>
      <c r="E19" s="47"/>
      <c r="F19" s="47">
        <v>8</v>
      </c>
      <c r="G19" s="47">
        <f t="shared" si="0"/>
        <v>18</v>
      </c>
      <c r="H19" s="47">
        <v>18</v>
      </c>
      <c r="I19" s="47">
        <v>18</v>
      </c>
      <c r="J19" s="47">
        <v>18</v>
      </c>
      <c r="K19" s="66"/>
    </row>
    <row r="20" spans="1:11" ht="56.25" customHeight="1">
      <c r="A20" s="9" t="s">
        <v>30</v>
      </c>
      <c r="B20" s="9" t="s">
        <v>31</v>
      </c>
      <c r="C20" s="53">
        <v>33280.800000000003</v>
      </c>
      <c r="D20" s="53">
        <v>50945</v>
      </c>
      <c r="E20" s="9"/>
      <c r="F20" s="53">
        <v>61119.199999999997</v>
      </c>
      <c r="G20" s="33">
        <f t="shared" si="0"/>
        <v>94400</v>
      </c>
      <c r="H20" s="53">
        <v>94400</v>
      </c>
      <c r="I20" s="53">
        <v>94400</v>
      </c>
      <c r="J20" s="53">
        <v>94400</v>
      </c>
      <c r="K20" s="66"/>
    </row>
    <row r="21" spans="1:11" ht="42.75">
      <c r="A21" s="9" t="s">
        <v>84</v>
      </c>
      <c r="B21" s="9" t="s">
        <v>29</v>
      </c>
      <c r="C21" s="47">
        <v>7</v>
      </c>
      <c r="D21" s="47">
        <v>5</v>
      </c>
      <c r="E21" s="47"/>
      <c r="F21" s="47">
        <v>1</v>
      </c>
      <c r="G21" s="47">
        <f t="shared" si="0"/>
        <v>8</v>
      </c>
      <c r="H21" s="47">
        <v>8</v>
      </c>
      <c r="I21" s="47">
        <v>8</v>
      </c>
      <c r="J21" s="47">
        <v>8</v>
      </c>
      <c r="K21" s="66"/>
    </row>
    <row r="22" spans="1:11" ht="65.25" customHeight="1">
      <c r="A22" s="9" t="s">
        <v>85</v>
      </c>
      <c r="B22" s="9" t="s">
        <v>31</v>
      </c>
      <c r="C22" s="53">
        <v>10400.299999999999</v>
      </c>
      <c r="D22" s="47">
        <v>13900</v>
      </c>
      <c r="E22" s="9"/>
      <c r="F22" s="53">
        <v>13199.7</v>
      </c>
      <c r="G22" s="33">
        <f t="shared" si="0"/>
        <v>23600</v>
      </c>
      <c r="H22" s="53">
        <v>23600</v>
      </c>
      <c r="I22" s="53">
        <v>23600</v>
      </c>
      <c r="J22" s="53">
        <v>23600</v>
      </c>
      <c r="K22" s="66"/>
    </row>
    <row r="23" spans="1:11" ht="42.75">
      <c r="A23" s="9" t="s">
        <v>32</v>
      </c>
      <c r="B23" s="9" t="s">
        <v>29</v>
      </c>
      <c r="C23" s="47">
        <v>111</v>
      </c>
      <c r="D23" s="47">
        <v>91</v>
      </c>
      <c r="E23" s="9"/>
      <c r="F23" s="47">
        <v>12</v>
      </c>
      <c r="G23" s="9">
        <f t="shared" si="0"/>
        <v>123</v>
      </c>
      <c r="H23" s="47">
        <v>123</v>
      </c>
      <c r="I23" s="47">
        <v>123</v>
      </c>
      <c r="J23" s="47">
        <v>123</v>
      </c>
      <c r="K23" s="66"/>
    </row>
    <row r="24" spans="1:11" ht="42.75">
      <c r="A24" s="9" t="s">
        <v>33</v>
      </c>
      <c r="B24" s="9" t="s">
        <v>27</v>
      </c>
      <c r="C24" s="47">
        <f>+C17+C19+C21</f>
        <v>82</v>
      </c>
      <c r="D24" s="47">
        <v>91</v>
      </c>
      <c r="E24" s="9"/>
      <c r="F24" s="47">
        <v>41</v>
      </c>
      <c r="G24" s="9">
        <f t="shared" si="0"/>
        <v>123</v>
      </c>
      <c r="H24" s="47">
        <f t="shared" ref="H24:J25" si="1">+H17+H19+H21</f>
        <v>123</v>
      </c>
      <c r="I24" s="47">
        <f t="shared" si="1"/>
        <v>123</v>
      </c>
      <c r="J24" s="47">
        <f t="shared" si="1"/>
        <v>123</v>
      </c>
      <c r="K24" s="66"/>
    </row>
    <row r="25" spans="1:11" ht="42.75">
      <c r="A25" s="9" t="s">
        <v>34</v>
      </c>
      <c r="B25" s="9" t="s">
        <v>31</v>
      </c>
      <c r="C25" s="33">
        <f>+C18+C20+C22</f>
        <v>208005.3</v>
      </c>
      <c r="D25" s="53">
        <f>+D18+D20+D22</f>
        <v>462945</v>
      </c>
      <c r="E25" s="9"/>
      <c r="F25" s="33">
        <f>+F18+F20+F22</f>
        <v>381994.7</v>
      </c>
      <c r="G25" s="33">
        <f t="shared" si="0"/>
        <v>590000</v>
      </c>
      <c r="H25" s="33">
        <f t="shared" si="1"/>
        <v>590000</v>
      </c>
      <c r="I25" s="33">
        <f t="shared" si="1"/>
        <v>590000</v>
      </c>
      <c r="J25" s="33">
        <f t="shared" si="1"/>
        <v>590000</v>
      </c>
      <c r="K25" s="67"/>
    </row>
    <row r="26" spans="1:11" ht="14.25">
      <c r="A26" s="11"/>
      <c r="B26" s="11"/>
      <c r="C26" s="11"/>
      <c r="D26" s="11"/>
      <c r="E26" s="11"/>
      <c r="F26" s="11"/>
      <c r="G26" s="11"/>
      <c r="H26" s="3"/>
    </row>
    <row r="27" spans="1:11" customFormat="1" ht="13.5" customHeight="1">
      <c r="A27" s="35"/>
      <c r="B27" s="36" t="s">
        <v>103</v>
      </c>
      <c r="C27" s="37"/>
      <c r="D27" s="37"/>
      <c r="E27" s="72" t="s">
        <v>104</v>
      </c>
      <c r="F27" s="72"/>
      <c r="G27" s="72"/>
      <c r="H27" s="72"/>
      <c r="I27" s="38"/>
      <c r="J27" s="38"/>
      <c r="K27" s="37"/>
    </row>
    <row r="28" spans="1:11" customFormat="1" ht="13.5">
      <c r="A28" s="36" t="s">
        <v>105</v>
      </c>
      <c r="B28" s="37" t="s">
        <v>0</v>
      </c>
      <c r="C28" s="39" t="s">
        <v>1</v>
      </c>
      <c r="D28" s="39"/>
      <c r="E28" s="73" t="s">
        <v>20</v>
      </c>
      <c r="F28" s="73"/>
      <c r="G28" s="73"/>
      <c r="H28" s="73"/>
      <c r="I28" s="38"/>
      <c r="J28" s="38"/>
      <c r="K28" s="39"/>
    </row>
    <row r="29" spans="1:11" customFormat="1" ht="13.5">
      <c r="A29" s="40"/>
      <c r="B29" s="41"/>
      <c r="C29" s="36"/>
      <c r="D29" s="40"/>
      <c r="E29" s="40"/>
      <c r="F29" s="40"/>
      <c r="G29" s="40"/>
      <c r="H29" s="40"/>
      <c r="I29" s="40"/>
      <c r="J29" s="40"/>
      <c r="K29" s="40"/>
    </row>
    <row r="30" spans="1:11" customFormat="1" ht="13.5">
      <c r="A30" s="64" t="s">
        <v>110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customFormat="1" ht="13.5">
      <c r="A31" s="64" t="s">
        <v>106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customFormat="1" ht="13.5">
      <c r="A32" s="64" t="s">
        <v>107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customFormat="1" ht="13.5">
      <c r="A33" s="64" t="s">
        <v>108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customFormat="1" ht="13.5">
      <c r="A34" s="64" t="s">
        <v>109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customFormat="1" ht="13.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</row>
  </sheetData>
  <mergeCells count="18">
    <mergeCell ref="A30:K30"/>
    <mergeCell ref="K16:K25"/>
    <mergeCell ref="I13:I14"/>
    <mergeCell ref="J13:J14"/>
    <mergeCell ref="K13:K14"/>
    <mergeCell ref="E13:F13"/>
    <mergeCell ref="G13:H13"/>
    <mergeCell ref="A13:A14"/>
    <mergeCell ref="B13:B14"/>
    <mergeCell ref="C13:C14"/>
    <mergeCell ref="D13:D14"/>
    <mergeCell ref="E27:H27"/>
    <mergeCell ref="E28:H28"/>
    <mergeCell ref="A31:K31"/>
    <mergeCell ref="A32:K32"/>
    <mergeCell ref="A33:K33"/>
    <mergeCell ref="A34:K34"/>
    <mergeCell ref="A35:K35"/>
  </mergeCells>
  <phoneticPr fontId="0" type="noConversion"/>
  <pageMargins left="0.23622047244094499" right="0.23622047244094499" top="0.39370078740157499" bottom="0.31496062992126" header="0.23622047244094499" footer="0.23622047244094499"/>
  <pageSetup paperSize="9" scale="9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abSelected="1" topLeftCell="A18" zoomScaleNormal="100" workbookViewId="0">
      <selection activeCell="E24" sqref="E24"/>
    </sheetView>
  </sheetViews>
  <sheetFormatPr defaultRowHeight="12.75"/>
  <cols>
    <col min="1" max="1" width="27" style="50" customWidth="1"/>
    <col min="2" max="2" width="10.140625" style="50" customWidth="1"/>
    <col min="3" max="3" width="12.42578125" style="50" customWidth="1"/>
    <col min="4" max="4" width="12" style="50" customWidth="1"/>
    <col min="5" max="5" width="12.28515625" style="50" customWidth="1"/>
    <col min="6" max="6" width="10.5703125" style="50" customWidth="1"/>
    <col min="7" max="7" width="10" style="60" customWidth="1"/>
    <col min="8" max="8" width="10.5703125" style="60" customWidth="1"/>
    <col min="9" max="9" width="10.5703125" style="60" bestFit="1" customWidth="1"/>
    <col min="10" max="10" width="10.42578125" style="60" bestFit="1" customWidth="1"/>
    <col min="11" max="11" width="26.85546875" style="60" customWidth="1"/>
    <col min="12" max="12" width="11.140625" style="60" customWidth="1"/>
    <col min="13" max="13" width="9.7109375" style="60" bestFit="1" customWidth="1"/>
    <col min="14" max="14" width="10.42578125" style="60" bestFit="1" customWidth="1"/>
    <col min="15" max="17" width="9.140625" style="60"/>
    <col min="18" max="18" width="10" style="60" bestFit="1" customWidth="1"/>
    <col min="19" max="16384" width="9.140625" style="60"/>
  </cols>
  <sheetData>
    <row r="1" spans="1:19" ht="14.25">
      <c r="A1" s="42"/>
      <c r="B1" s="42"/>
      <c r="C1" s="42"/>
      <c r="D1" s="42"/>
      <c r="E1" s="42"/>
      <c r="F1" s="42"/>
      <c r="G1" s="44"/>
      <c r="H1" s="42"/>
      <c r="I1" s="42"/>
      <c r="J1" s="42"/>
    </row>
    <row r="2" spans="1:19" ht="15" thickBot="1">
      <c r="A2" s="42"/>
      <c r="B2" s="45" t="s">
        <v>35</v>
      </c>
      <c r="C2" s="54"/>
      <c r="D2" s="43"/>
      <c r="E2" s="43"/>
      <c r="F2" s="54"/>
      <c r="G2" s="42"/>
      <c r="H2" s="42"/>
      <c r="I2" s="42"/>
      <c r="J2" s="42"/>
    </row>
    <row r="3" spans="1:19" ht="14.25">
      <c r="A3" s="44" t="s">
        <v>36</v>
      </c>
      <c r="B3" s="44"/>
      <c r="C3" s="44"/>
      <c r="D3" s="44"/>
      <c r="E3" s="44"/>
      <c r="F3" s="44"/>
      <c r="G3" s="42"/>
      <c r="H3" s="42"/>
      <c r="I3" s="42"/>
      <c r="J3" s="42"/>
    </row>
    <row r="4" spans="1:19" ht="14.25">
      <c r="A4" s="44"/>
      <c r="B4" s="44"/>
      <c r="C4" s="44"/>
      <c r="D4" s="44"/>
      <c r="E4" s="44"/>
      <c r="F4" s="44"/>
      <c r="G4" s="42"/>
      <c r="H4" s="42"/>
      <c r="I4" s="42"/>
      <c r="J4" s="42"/>
    </row>
    <row r="5" spans="1:19" ht="15" thickBot="1">
      <c r="A5" s="45" t="s">
        <v>100</v>
      </c>
      <c r="B5" s="45"/>
      <c r="C5" s="45"/>
      <c r="D5" s="45"/>
      <c r="E5" s="45"/>
      <c r="F5" s="45"/>
      <c r="G5" s="42"/>
      <c r="H5" s="42"/>
      <c r="I5" s="42"/>
      <c r="J5" s="42"/>
    </row>
    <row r="6" spans="1:19" ht="15" thickBot="1">
      <c r="A6" s="55" t="s">
        <v>101</v>
      </c>
      <c r="B6" s="46"/>
      <c r="C6" s="46"/>
      <c r="D6" s="46"/>
      <c r="E6" s="46"/>
      <c r="F6" s="46"/>
      <c r="G6" s="42"/>
      <c r="H6" s="42"/>
      <c r="I6" s="42"/>
      <c r="J6" s="42"/>
    </row>
    <row r="7" spans="1:19" ht="14.25">
      <c r="A7" s="43"/>
      <c r="B7" s="54"/>
      <c r="C7" s="54"/>
      <c r="D7" s="54"/>
      <c r="E7" s="54"/>
      <c r="F7" s="54"/>
      <c r="G7" s="42"/>
      <c r="H7" s="42"/>
      <c r="I7" s="42"/>
      <c r="J7" s="42"/>
    </row>
    <row r="8" spans="1:19" ht="114" customHeight="1">
      <c r="A8" s="75" t="s">
        <v>7</v>
      </c>
      <c r="B8" s="75" t="s">
        <v>8</v>
      </c>
      <c r="C8" s="75" t="s">
        <v>112</v>
      </c>
      <c r="D8" s="75" t="s">
        <v>113</v>
      </c>
      <c r="E8" s="82" t="s">
        <v>9</v>
      </c>
      <c r="F8" s="83"/>
      <c r="G8" s="82" t="s">
        <v>114</v>
      </c>
      <c r="H8" s="83"/>
      <c r="I8" s="75" t="s">
        <v>92</v>
      </c>
      <c r="J8" s="75" t="s">
        <v>115</v>
      </c>
      <c r="K8" s="75" t="s">
        <v>90</v>
      </c>
      <c r="L8" s="56"/>
    </row>
    <row r="9" spans="1:19" ht="48.75" customHeight="1">
      <c r="A9" s="76"/>
      <c r="B9" s="76"/>
      <c r="C9" s="76"/>
      <c r="D9" s="76"/>
      <c r="E9" s="57" t="s">
        <v>89</v>
      </c>
      <c r="F9" s="57" t="s">
        <v>91</v>
      </c>
      <c r="G9" s="58" t="s">
        <v>10</v>
      </c>
      <c r="H9" s="58" t="s">
        <v>11</v>
      </c>
      <c r="I9" s="76"/>
      <c r="J9" s="76"/>
      <c r="K9" s="76"/>
      <c r="L9" s="56"/>
    </row>
    <row r="10" spans="1:19" s="61" customFormat="1" ht="44.25" customHeight="1">
      <c r="A10" s="47" t="s">
        <v>12</v>
      </c>
      <c r="B10" s="47" t="s">
        <v>13</v>
      </c>
      <c r="C10" s="47" t="s">
        <v>14</v>
      </c>
      <c r="D10" s="47" t="s">
        <v>15</v>
      </c>
      <c r="E10" s="47" t="s">
        <v>16</v>
      </c>
      <c r="F10" s="47" t="s">
        <v>17</v>
      </c>
      <c r="G10" s="47" t="s">
        <v>18</v>
      </c>
      <c r="H10" s="47" t="s">
        <v>19</v>
      </c>
      <c r="I10" s="47" t="s">
        <v>86</v>
      </c>
      <c r="J10" s="47" t="s">
        <v>87</v>
      </c>
      <c r="K10" s="47" t="s">
        <v>88</v>
      </c>
      <c r="L10" s="48"/>
      <c r="N10" s="61" t="s">
        <v>116</v>
      </c>
      <c r="O10" s="61" t="s">
        <v>117</v>
      </c>
      <c r="P10" s="61">
        <v>4913500</v>
      </c>
      <c r="Q10" s="61" t="s">
        <v>118</v>
      </c>
      <c r="R10" s="61">
        <f>45000000*12</f>
        <v>540000000</v>
      </c>
      <c r="S10" s="61" t="s">
        <v>119</v>
      </c>
    </row>
    <row r="11" spans="1:19" s="61" customFormat="1" ht="28.5" customHeight="1">
      <c r="A11" s="32" t="s">
        <v>37</v>
      </c>
      <c r="B11" s="23" t="s">
        <v>22</v>
      </c>
      <c r="C11" s="59">
        <f t="shared" ref="C11:J11" si="0">+C12+C51+C53</f>
        <v>262976.40000000002</v>
      </c>
      <c r="D11" s="59">
        <f t="shared" si="0"/>
        <v>577494</v>
      </c>
      <c r="E11" s="59">
        <f t="shared" si="0"/>
        <v>0</v>
      </c>
      <c r="F11" s="59">
        <f t="shared" si="0"/>
        <v>603066.6</v>
      </c>
      <c r="G11" s="59">
        <f t="shared" si="0"/>
        <v>866043</v>
      </c>
      <c r="H11" s="59">
        <f t="shared" si="0"/>
        <v>866043</v>
      </c>
      <c r="I11" s="59">
        <f t="shared" si="0"/>
        <v>866043</v>
      </c>
      <c r="J11" s="59">
        <f t="shared" si="0"/>
        <v>866043</v>
      </c>
      <c r="K11" s="77" t="s">
        <v>120</v>
      </c>
      <c r="L11" s="62">
        <v>262976.40000000002</v>
      </c>
      <c r="M11" s="62">
        <v>577494</v>
      </c>
      <c r="N11" s="62">
        <v>866043</v>
      </c>
      <c r="O11" s="62">
        <v>866043</v>
      </c>
      <c r="P11" s="62">
        <v>866043</v>
      </c>
      <c r="Q11" s="62">
        <v>866043</v>
      </c>
      <c r="R11" s="62"/>
    </row>
    <row r="12" spans="1:19" s="61" customFormat="1" ht="24" customHeight="1">
      <c r="A12" s="24" t="s">
        <v>38</v>
      </c>
      <c r="B12" s="23" t="s">
        <v>22</v>
      </c>
      <c r="C12" s="25">
        <f t="shared" ref="C12:J12" si="1">+C13+C17</f>
        <v>219147</v>
      </c>
      <c r="D12" s="25">
        <f>+D13+D17</f>
        <v>481245</v>
      </c>
      <c r="E12" s="25">
        <f t="shared" si="1"/>
        <v>0</v>
      </c>
      <c r="F12" s="25">
        <f>+F13+F17</f>
        <v>452555.5</v>
      </c>
      <c r="G12" s="25">
        <f>+G13+G17</f>
        <v>671702.5</v>
      </c>
      <c r="H12" s="25">
        <f>+H13+H17</f>
        <v>671702.5</v>
      </c>
      <c r="I12" s="25">
        <f t="shared" si="1"/>
        <v>671702.5</v>
      </c>
      <c r="J12" s="25">
        <f t="shared" si="1"/>
        <v>671702.5</v>
      </c>
      <c r="K12" s="78"/>
      <c r="L12" s="62">
        <f>+L11-C11</f>
        <v>0</v>
      </c>
      <c r="M12" s="62">
        <f>+M11-D11</f>
        <v>0</v>
      </c>
      <c r="N12" s="62">
        <f>+N11-G11</f>
        <v>0</v>
      </c>
      <c r="O12" s="62">
        <f>+O11-H11</f>
        <v>0</v>
      </c>
      <c r="P12" s="62">
        <f>+P11-I11</f>
        <v>0</v>
      </c>
      <c r="Q12" s="62">
        <f>+Q11-J11</f>
        <v>0</v>
      </c>
    </row>
    <row r="13" spans="1:19" s="61" customFormat="1" ht="27">
      <c r="A13" s="29" t="s">
        <v>39</v>
      </c>
      <c r="B13" s="23" t="s">
        <v>22</v>
      </c>
      <c r="C13" s="30">
        <v>208005.3</v>
      </c>
      <c r="D13" s="22">
        <v>462945</v>
      </c>
      <c r="E13" s="30"/>
      <c r="F13" s="30">
        <v>381994.7</v>
      </c>
      <c r="G13" s="30">
        <f>+C13+E13+F13</f>
        <v>590000</v>
      </c>
      <c r="H13" s="22">
        <v>590000</v>
      </c>
      <c r="I13" s="22">
        <v>590000</v>
      </c>
      <c r="J13" s="22">
        <v>590000</v>
      </c>
      <c r="K13" s="78"/>
      <c r="L13" s="51"/>
    </row>
    <row r="14" spans="1:19" ht="25.5" customHeight="1">
      <c r="A14" s="21" t="s">
        <v>40</v>
      </c>
      <c r="B14" s="23" t="s">
        <v>22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78"/>
      <c r="L14" s="51"/>
    </row>
    <row r="15" spans="1:19" ht="27" hidden="1" customHeight="1">
      <c r="A15" s="28" t="s">
        <v>41</v>
      </c>
      <c r="B15" s="21" t="s">
        <v>31</v>
      </c>
      <c r="C15" s="22"/>
      <c r="D15" s="22"/>
      <c r="E15" s="31"/>
      <c r="F15" s="31"/>
      <c r="G15" s="22"/>
      <c r="H15" s="22"/>
      <c r="I15" s="22"/>
      <c r="J15" s="22"/>
      <c r="K15" s="78"/>
      <c r="L15" s="51"/>
    </row>
    <row r="16" spans="1:19" ht="25.5" customHeight="1">
      <c r="A16" s="24" t="s">
        <v>42</v>
      </c>
      <c r="B16" s="23" t="s">
        <v>22</v>
      </c>
      <c r="C16" s="22"/>
      <c r="D16" s="22"/>
      <c r="E16" s="22"/>
      <c r="F16" s="22"/>
      <c r="G16" s="22"/>
      <c r="H16" s="22"/>
      <c r="I16" s="22"/>
      <c r="J16" s="22"/>
      <c r="K16" s="78"/>
      <c r="L16" s="51"/>
    </row>
    <row r="17" spans="1:12" ht="58.5" customHeight="1">
      <c r="A17" s="21" t="s">
        <v>43</v>
      </c>
      <c r="B17" s="23" t="s">
        <v>22</v>
      </c>
      <c r="C17" s="22">
        <f>+C18+C24+C28+C29+C44</f>
        <v>11141.7</v>
      </c>
      <c r="D17" s="22">
        <f t="shared" ref="D17:J17" si="2">+D18+D23+D24+D28+D29+D44</f>
        <v>18300</v>
      </c>
      <c r="E17" s="22">
        <f t="shared" si="2"/>
        <v>0</v>
      </c>
      <c r="F17" s="22">
        <f t="shared" si="2"/>
        <v>70560.800000000003</v>
      </c>
      <c r="G17" s="26">
        <f t="shared" si="2"/>
        <v>81702.5</v>
      </c>
      <c r="H17" s="22">
        <f t="shared" si="2"/>
        <v>81702.5</v>
      </c>
      <c r="I17" s="22">
        <f t="shared" si="2"/>
        <v>81702.5</v>
      </c>
      <c r="J17" s="22">
        <f t="shared" si="2"/>
        <v>81702.5</v>
      </c>
      <c r="K17" s="78"/>
      <c r="L17" s="51"/>
    </row>
    <row r="18" spans="1:12" ht="27">
      <c r="A18" s="23" t="s">
        <v>44</v>
      </c>
      <c r="B18" s="23" t="s">
        <v>22</v>
      </c>
      <c r="C18" s="22">
        <f t="shared" ref="C18:J18" si="3">+C19</f>
        <v>1000</v>
      </c>
      <c r="D18" s="22">
        <f t="shared" si="3"/>
        <v>1500</v>
      </c>
      <c r="E18" s="22">
        <f t="shared" si="3"/>
        <v>0</v>
      </c>
      <c r="F18" s="22">
        <f t="shared" si="3"/>
        <v>52000</v>
      </c>
      <c r="G18" s="26">
        <f t="shared" si="3"/>
        <v>53000</v>
      </c>
      <c r="H18" s="22">
        <f t="shared" si="3"/>
        <v>53000</v>
      </c>
      <c r="I18" s="22">
        <f t="shared" si="3"/>
        <v>53000</v>
      </c>
      <c r="J18" s="22">
        <f t="shared" si="3"/>
        <v>53000</v>
      </c>
      <c r="K18" s="78"/>
      <c r="L18" s="51"/>
    </row>
    <row r="19" spans="1:12" ht="40.5">
      <c r="A19" s="21" t="s">
        <v>45</v>
      </c>
      <c r="B19" s="23" t="s">
        <v>22</v>
      </c>
      <c r="C19" s="22">
        <f>+C20+C21+C22</f>
        <v>1000</v>
      </c>
      <c r="D19" s="22">
        <f>+D20+D21+D22</f>
        <v>1500</v>
      </c>
      <c r="E19" s="22">
        <f t="shared" ref="E19:J19" si="4">+E20+E21+E22</f>
        <v>0</v>
      </c>
      <c r="F19" s="22">
        <f>+F20+F21+F22</f>
        <v>52000</v>
      </c>
      <c r="G19" s="26">
        <f>+G20+G21+G22</f>
        <v>53000</v>
      </c>
      <c r="H19" s="22">
        <f>+H20+H21+H22</f>
        <v>53000</v>
      </c>
      <c r="I19" s="22">
        <f t="shared" si="4"/>
        <v>53000</v>
      </c>
      <c r="J19" s="22">
        <f t="shared" si="4"/>
        <v>53000</v>
      </c>
      <c r="K19" s="78"/>
      <c r="L19" s="51"/>
    </row>
    <row r="20" spans="1:12" ht="29.25" customHeight="1">
      <c r="A20" s="24" t="s">
        <v>80</v>
      </c>
      <c r="B20" s="23" t="s">
        <v>22</v>
      </c>
      <c r="C20" s="25">
        <v>1000</v>
      </c>
      <c r="D20" s="26">
        <v>1000</v>
      </c>
      <c r="E20" s="26"/>
      <c r="F20" s="27">
        <v>1000</v>
      </c>
      <c r="G20" s="26">
        <f t="shared" ref="G20:G26" si="5">+C20+E20+F20</f>
        <v>2000</v>
      </c>
      <c r="H20" s="26">
        <v>2000</v>
      </c>
      <c r="I20" s="26">
        <v>2000</v>
      </c>
      <c r="J20" s="26">
        <v>2000</v>
      </c>
      <c r="K20" s="78"/>
      <c r="L20" s="51"/>
    </row>
    <row r="21" spans="1:12" ht="30.75" customHeight="1">
      <c r="A21" s="24" t="s">
        <v>81</v>
      </c>
      <c r="B21" s="23" t="s">
        <v>22</v>
      </c>
      <c r="C21" s="25"/>
      <c r="D21" s="25">
        <v>500</v>
      </c>
      <c r="E21" s="25"/>
      <c r="F21" s="25">
        <v>50000</v>
      </c>
      <c r="G21" s="26">
        <f t="shared" si="5"/>
        <v>50000</v>
      </c>
      <c r="H21" s="25">
        <v>50000</v>
      </c>
      <c r="I21" s="25">
        <v>50000</v>
      </c>
      <c r="J21" s="25">
        <v>50000</v>
      </c>
      <c r="K21" s="78"/>
      <c r="L21" s="51"/>
    </row>
    <row r="22" spans="1:12" ht="27">
      <c r="A22" s="24" t="s">
        <v>46</v>
      </c>
      <c r="B22" s="23" t="s">
        <v>22</v>
      </c>
      <c r="C22" s="25"/>
      <c r="D22" s="25"/>
      <c r="E22" s="25"/>
      <c r="F22" s="25">
        <v>1000</v>
      </c>
      <c r="G22" s="26">
        <f t="shared" si="5"/>
        <v>1000</v>
      </c>
      <c r="H22" s="25">
        <v>1000</v>
      </c>
      <c r="I22" s="25">
        <v>1000</v>
      </c>
      <c r="J22" s="25">
        <v>1000</v>
      </c>
      <c r="K22" s="78"/>
      <c r="L22" s="51"/>
    </row>
    <row r="23" spans="1:12" ht="15.75" customHeight="1">
      <c r="A23" s="24" t="s">
        <v>47</v>
      </c>
      <c r="B23" s="23" t="s">
        <v>22</v>
      </c>
      <c r="C23" s="25"/>
      <c r="D23" s="26">
        <v>500</v>
      </c>
      <c r="E23" s="27"/>
      <c r="F23" s="25">
        <v>500</v>
      </c>
      <c r="G23" s="26">
        <f t="shared" si="5"/>
        <v>500</v>
      </c>
      <c r="H23" s="26">
        <v>500</v>
      </c>
      <c r="I23" s="26">
        <v>500</v>
      </c>
      <c r="J23" s="26">
        <v>500</v>
      </c>
      <c r="K23" s="78"/>
      <c r="L23" s="51"/>
    </row>
    <row r="24" spans="1:12" ht="40.5">
      <c r="A24" s="28" t="s">
        <v>48</v>
      </c>
      <c r="B24" s="23" t="s">
        <v>22</v>
      </c>
      <c r="C24" s="25">
        <v>1000</v>
      </c>
      <c r="D24" s="26">
        <v>3000</v>
      </c>
      <c r="E24" s="27"/>
      <c r="F24" s="27">
        <v>5000</v>
      </c>
      <c r="G24" s="26">
        <f t="shared" si="5"/>
        <v>6000</v>
      </c>
      <c r="H24" s="26">
        <v>6000</v>
      </c>
      <c r="I24" s="26">
        <v>6000</v>
      </c>
      <c r="J24" s="26">
        <v>6000</v>
      </c>
      <c r="K24" s="78"/>
      <c r="L24" s="51"/>
    </row>
    <row r="25" spans="1:12" ht="27">
      <c r="A25" s="24" t="s">
        <v>49</v>
      </c>
      <c r="B25" s="24" t="s">
        <v>50</v>
      </c>
      <c r="C25" s="27">
        <v>2</v>
      </c>
      <c r="D25" s="27">
        <v>1</v>
      </c>
      <c r="E25" s="27"/>
      <c r="F25" s="27"/>
      <c r="G25" s="25">
        <f t="shared" si="5"/>
        <v>2</v>
      </c>
      <c r="H25" s="27">
        <v>2</v>
      </c>
      <c r="I25" s="27">
        <v>2</v>
      </c>
      <c r="J25" s="27">
        <v>2</v>
      </c>
      <c r="K25" s="78"/>
      <c r="L25" s="51"/>
    </row>
    <row r="26" spans="1:12" ht="27">
      <c r="A26" s="23" t="s">
        <v>51</v>
      </c>
      <c r="B26" s="23" t="s">
        <v>22</v>
      </c>
      <c r="C26" s="22">
        <v>600</v>
      </c>
      <c r="D26" s="22">
        <v>800</v>
      </c>
      <c r="E26" s="22"/>
      <c r="F26" s="22">
        <v>400</v>
      </c>
      <c r="G26" s="25">
        <f t="shared" si="5"/>
        <v>1000</v>
      </c>
      <c r="H26" s="22">
        <v>1000</v>
      </c>
      <c r="I26" s="22">
        <v>1000</v>
      </c>
      <c r="J26" s="22">
        <v>1000</v>
      </c>
      <c r="K26" s="78"/>
      <c r="L26" s="51"/>
    </row>
    <row r="27" spans="1:12" ht="27" customHeight="1">
      <c r="A27" s="23" t="s">
        <v>52</v>
      </c>
      <c r="B27" s="24" t="s">
        <v>53</v>
      </c>
      <c r="C27" s="27">
        <v>20</v>
      </c>
      <c r="D27" s="27">
        <v>20</v>
      </c>
      <c r="E27" s="27"/>
      <c r="F27" s="27"/>
      <c r="G27" s="27">
        <v>20</v>
      </c>
      <c r="H27" s="27">
        <v>20</v>
      </c>
      <c r="I27" s="27">
        <v>20</v>
      </c>
      <c r="J27" s="27">
        <v>20</v>
      </c>
      <c r="K27" s="78"/>
      <c r="L27" s="51"/>
    </row>
    <row r="28" spans="1:12" ht="27">
      <c r="A28" s="29" t="s">
        <v>54</v>
      </c>
      <c r="B28" s="23" t="s">
        <v>22</v>
      </c>
      <c r="C28" s="26">
        <v>1000</v>
      </c>
      <c r="D28" s="26">
        <v>1600</v>
      </c>
      <c r="E28" s="25"/>
      <c r="F28" s="25">
        <v>600</v>
      </c>
      <c r="G28" s="26">
        <f>+C28+E28+F28</f>
        <v>1600</v>
      </c>
      <c r="H28" s="26">
        <v>1600</v>
      </c>
      <c r="I28" s="26">
        <v>1600</v>
      </c>
      <c r="J28" s="26">
        <v>1600</v>
      </c>
      <c r="K28" s="78"/>
      <c r="L28" s="51"/>
    </row>
    <row r="29" spans="1:12" ht="27" customHeight="1">
      <c r="A29" s="24" t="s">
        <v>55</v>
      </c>
      <c r="B29" s="23" t="s">
        <v>22</v>
      </c>
      <c r="C29" s="25">
        <f>+C30+C41+C42+C43</f>
        <v>2696</v>
      </c>
      <c r="D29" s="25">
        <f>+D30+D41+D42+D43</f>
        <v>2700</v>
      </c>
      <c r="E29" s="25">
        <f>+E40+E41+E42+E43</f>
        <v>0</v>
      </c>
      <c r="F29" s="25">
        <f>+F30+F41+F42+F43</f>
        <v>700</v>
      </c>
      <c r="G29" s="25">
        <f>+C29+E29+F29</f>
        <v>3396</v>
      </c>
      <c r="H29" s="25">
        <f>+H30+H41+H42+H43</f>
        <v>3396</v>
      </c>
      <c r="I29" s="25">
        <f>+I30+I41+I42+I43</f>
        <v>3396</v>
      </c>
      <c r="J29" s="25">
        <f>+J30+J41+J42+J43</f>
        <v>3396</v>
      </c>
      <c r="K29" s="78"/>
      <c r="L29" s="51"/>
    </row>
    <row r="30" spans="1:12" ht="27">
      <c r="A30" s="24" t="s">
        <v>56</v>
      </c>
      <c r="B30" s="23" t="s">
        <v>22</v>
      </c>
      <c r="C30" s="25">
        <f>+C40</f>
        <v>900</v>
      </c>
      <c r="D30" s="25">
        <f t="shared" ref="D30:J30" si="6">+D40</f>
        <v>950</v>
      </c>
      <c r="E30" s="25">
        <f t="shared" si="6"/>
        <v>0</v>
      </c>
      <c r="F30" s="25">
        <f>+F40</f>
        <v>100</v>
      </c>
      <c r="G30" s="25">
        <f>+C30+E30+F30</f>
        <v>1000</v>
      </c>
      <c r="H30" s="25">
        <f>+H40</f>
        <v>1000</v>
      </c>
      <c r="I30" s="25">
        <f t="shared" si="6"/>
        <v>1000</v>
      </c>
      <c r="J30" s="25">
        <f t="shared" si="6"/>
        <v>1000</v>
      </c>
      <c r="K30" s="78"/>
      <c r="L30" s="51"/>
    </row>
    <row r="31" spans="1:12" ht="24.75" customHeight="1">
      <c r="A31" s="21" t="s">
        <v>57</v>
      </c>
      <c r="B31" s="24" t="s">
        <v>26</v>
      </c>
      <c r="C31" s="22"/>
      <c r="D31" s="22"/>
      <c r="E31" s="22"/>
      <c r="F31" s="22"/>
      <c r="G31" s="22"/>
      <c r="H31" s="22"/>
      <c r="I31" s="22"/>
      <c r="J31" s="22"/>
      <c r="K31" s="78"/>
      <c r="L31" s="51"/>
    </row>
    <row r="32" spans="1:12" ht="26.25" customHeight="1">
      <c r="A32" s="21" t="s">
        <v>58</v>
      </c>
      <c r="B32" s="23" t="s">
        <v>22</v>
      </c>
      <c r="C32" s="25"/>
      <c r="D32" s="27"/>
      <c r="E32" s="27"/>
      <c r="F32" s="27"/>
      <c r="G32" s="27"/>
      <c r="H32" s="27"/>
      <c r="I32" s="27"/>
      <c r="J32" s="27"/>
      <c r="K32" s="78"/>
      <c r="L32" s="51"/>
    </row>
    <row r="33" spans="1:12" ht="27">
      <c r="A33" s="24" t="s">
        <v>59</v>
      </c>
      <c r="B33" s="24" t="s">
        <v>26</v>
      </c>
      <c r="C33" s="25"/>
      <c r="D33" s="27"/>
      <c r="E33" s="27"/>
      <c r="F33" s="27"/>
      <c r="G33" s="27"/>
      <c r="H33" s="27"/>
      <c r="I33" s="27"/>
      <c r="J33" s="27"/>
      <c r="K33" s="78"/>
      <c r="L33" s="51"/>
    </row>
    <row r="34" spans="1:12" ht="13.5">
      <c r="A34" s="23" t="s">
        <v>60</v>
      </c>
      <c r="B34" s="24" t="s">
        <v>61</v>
      </c>
      <c r="C34" s="25"/>
      <c r="D34" s="27"/>
      <c r="E34" s="27"/>
      <c r="F34" s="27"/>
      <c r="G34" s="27"/>
      <c r="H34" s="27"/>
      <c r="I34" s="27"/>
      <c r="J34" s="27"/>
      <c r="K34" s="78"/>
      <c r="L34" s="51"/>
    </row>
    <row r="35" spans="1:12" ht="27" customHeight="1">
      <c r="A35" s="23" t="s">
        <v>62</v>
      </c>
      <c r="B35" s="23" t="s">
        <v>22</v>
      </c>
      <c r="C35" s="25"/>
      <c r="D35" s="27"/>
      <c r="E35" s="27"/>
      <c r="F35" s="27"/>
      <c r="G35" s="27"/>
      <c r="H35" s="27"/>
      <c r="I35" s="27"/>
      <c r="J35" s="27"/>
      <c r="K35" s="78"/>
      <c r="L35" s="51"/>
    </row>
    <row r="36" spans="1:12" ht="27" customHeight="1">
      <c r="A36" s="23" t="s">
        <v>63</v>
      </c>
      <c r="B36" s="24" t="s">
        <v>26</v>
      </c>
      <c r="C36" s="25"/>
      <c r="D36" s="27"/>
      <c r="E36" s="27"/>
      <c r="F36" s="27"/>
      <c r="G36" s="27"/>
      <c r="H36" s="27"/>
      <c r="I36" s="27"/>
      <c r="J36" s="27"/>
      <c r="K36" s="78"/>
      <c r="L36" s="51"/>
    </row>
    <row r="37" spans="1:12" ht="27" customHeight="1">
      <c r="A37" s="23" t="s">
        <v>64</v>
      </c>
      <c r="B37" s="24" t="s">
        <v>65</v>
      </c>
      <c r="C37" s="25"/>
      <c r="D37" s="27"/>
      <c r="E37" s="27"/>
      <c r="F37" s="27"/>
      <c r="G37" s="27"/>
      <c r="H37" s="27"/>
      <c r="I37" s="27"/>
      <c r="J37" s="27"/>
      <c r="K37" s="78"/>
      <c r="L37" s="51"/>
    </row>
    <row r="38" spans="1:12" ht="29.25" customHeight="1">
      <c r="A38" s="23" t="s">
        <v>66</v>
      </c>
      <c r="B38" s="23" t="s">
        <v>22</v>
      </c>
      <c r="C38" s="25"/>
      <c r="D38" s="27"/>
      <c r="E38" s="27"/>
      <c r="F38" s="27"/>
      <c r="G38" s="27"/>
      <c r="H38" s="27"/>
      <c r="I38" s="27"/>
      <c r="J38" s="27"/>
      <c r="K38" s="78"/>
      <c r="L38" s="51"/>
    </row>
    <row r="39" spans="1:12" ht="27">
      <c r="A39" s="24" t="s">
        <v>67</v>
      </c>
      <c r="B39" s="24" t="s">
        <v>26</v>
      </c>
      <c r="C39" s="27">
        <v>1</v>
      </c>
      <c r="D39" s="27">
        <v>1</v>
      </c>
      <c r="E39" s="27"/>
      <c r="F39" s="27"/>
      <c r="G39" s="27">
        <v>1</v>
      </c>
      <c r="H39" s="27">
        <v>1</v>
      </c>
      <c r="I39" s="27">
        <v>1</v>
      </c>
      <c r="J39" s="27">
        <v>1</v>
      </c>
      <c r="K39" s="78"/>
      <c r="L39" s="51"/>
    </row>
    <row r="40" spans="1:12" ht="27">
      <c r="A40" s="23" t="s">
        <v>68</v>
      </c>
      <c r="B40" s="23" t="s">
        <v>22</v>
      </c>
      <c r="C40" s="25">
        <v>900</v>
      </c>
      <c r="D40" s="26">
        <v>950</v>
      </c>
      <c r="E40" s="27"/>
      <c r="F40" s="27">
        <v>100</v>
      </c>
      <c r="G40" s="22">
        <f>+C40+E40+F40</f>
        <v>1000</v>
      </c>
      <c r="H40" s="26">
        <v>1000</v>
      </c>
      <c r="I40" s="26">
        <v>1000</v>
      </c>
      <c r="J40" s="26">
        <v>1000</v>
      </c>
      <c r="K40" s="78"/>
      <c r="L40" s="51"/>
    </row>
    <row r="41" spans="1:12" ht="27">
      <c r="A41" s="24" t="s">
        <v>69</v>
      </c>
      <c r="B41" s="23" t="s">
        <v>22</v>
      </c>
      <c r="C41" s="26">
        <v>200</v>
      </c>
      <c r="D41" s="26">
        <v>154</v>
      </c>
      <c r="E41" s="27"/>
      <c r="F41" s="26">
        <v>100</v>
      </c>
      <c r="G41" s="22">
        <f>+C41+E41+F41</f>
        <v>300</v>
      </c>
      <c r="H41" s="26">
        <v>300</v>
      </c>
      <c r="I41" s="26">
        <v>300</v>
      </c>
      <c r="J41" s="26">
        <v>300</v>
      </c>
      <c r="K41" s="78"/>
      <c r="L41" s="51"/>
    </row>
    <row r="42" spans="1:12" ht="26.25" customHeight="1">
      <c r="A42" s="21" t="s">
        <v>70</v>
      </c>
      <c r="B42" s="23" t="s">
        <v>22</v>
      </c>
      <c r="C42" s="25">
        <v>1500</v>
      </c>
      <c r="D42" s="27">
        <v>1500</v>
      </c>
      <c r="E42" s="27"/>
      <c r="F42" s="27">
        <v>500</v>
      </c>
      <c r="G42" s="22">
        <f>+C42+E42+F42</f>
        <v>2000</v>
      </c>
      <c r="H42" s="27">
        <v>2000</v>
      </c>
      <c r="I42" s="27">
        <v>2000</v>
      </c>
      <c r="J42" s="27">
        <v>2000</v>
      </c>
      <c r="K42" s="78"/>
      <c r="L42" s="51"/>
    </row>
    <row r="43" spans="1:12" ht="26.25" customHeight="1">
      <c r="A43" s="21" t="s">
        <v>71</v>
      </c>
      <c r="B43" s="23" t="s">
        <v>22</v>
      </c>
      <c r="C43" s="25">
        <v>96</v>
      </c>
      <c r="D43" s="27">
        <v>96</v>
      </c>
      <c r="E43" s="27"/>
      <c r="F43" s="27"/>
      <c r="G43" s="22">
        <f>+C43+E43+F43</f>
        <v>96</v>
      </c>
      <c r="H43" s="27">
        <v>96</v>
      </c>
      <c r="I43" s="27">
        <v>96</v>
      </c>
      <c r="J43" s="27">
        <v>96</v>
      </c>
      <c r="K43" s="78"/>
      <c r="L43" s="51"/>
    </row>
    <row r="44" spans="1:12" ht="23.25" customHeight="1">
      <c r="A44" s="21" t="s">
        <v>72</v>
      </c>
      <c r="B44" s="23" t="s">
        <v>22</v>
      </c>
      <c r="C44" s="22">
        <f>+C45+C46+C47</f>
        <v>5445.7</v>
      </c>
      <c r="D44" s="22">
        <f>+D45+D46+D47</f>
        <v>9000</v>
      </c>
      <c r="E44" s="22">
        <f>+E45+E46+E47</f>
        <v>0</v>
      </c>
      <c r="F44" s="22">
        <f>+F45+F46+F47+F48</f>
        <v>11760.8</v>
      </c>
      <c r="G44" s="22">
        <f>+C44+E44+F44</f>
        <v>17206.5</v>
      </c>
      <c r="H44" s="22">
        <f>+H45+H46+H47+H48</f>
        <v>17206.5</v>
      </c>
      <c r="I44" s="22">
        <f>+I45+I46+I47+I48</f>
        <v>17206.5</v>
      </c>
      <c r="J44" s="22">
        <f>+J45+J46+J47+J48</f>
        <v>17206.5</v>
      </c>
      <c r="K44" s="78"/>
      <c r="L44" s="51"/>
    </row>
    <row r="45" spans="1:12" ht="36.75" customHeight="1">
      <c r="A45" s="24" t="s">
        <v>73</v>
      </c>
      <c r="B45" s="23" t="s">
        <v>22</v>
      </c>
      <c r="C45" s="22"/>
      <c r="D45" s="22"/>
      <c r="E45" s="22"/>
      <c r="F45" s="22"/>
      <c r="G45" s="22"/>
      <c r="H45" s="22"/>
      <c r="I45" s="22"/>
      <c r="J45" s="22"/>
      <c r="K45" s="78"/>
      <c r="L45" s="51"/>
    </row>
    <row r="46" spans="1:12" ht="27">
      <c r="A46" s="24" t="s">
        <v>74</v>
      </c>
      <c r="B46" s="23" t="s">
        <v>22</v>
      </c>
      <c r="C46" s="22">
        <v>5445.7</v>
      </c>
      <c r="D46" s="22">
        <v>6000</v>
      </c>
      <c r="E46" s="22"/>
      <c r="F46" s="22">
        <v>554.29999999999995</v>
      </c>
      <c r="G46" s="22">
        <f>+C46+E46+F46</f>
        <v>6000</v>
      </c>
      <c r="H46" s="22">
        <v>6000</v>
      </c>
      <c r="I46" s="22">
        <v>6000</v>
      </c>
      <c r="J46" s="22">
        <v>6000</v>
      </c>
      <c r="K46" s="78"/>
      <c r="L46" s="51"/>
    </row>
    <row r="47" spans="1:12" ht="40.5">
      <c r="A47" s="24" t="s">
        <v>75</v>
      </c>
      <c r="B47" s="23" t="s">
        <v>22</v>
      </c>
      <c r="C47" s="22"/>
      <c r="D47" s="22">
        <v>3000</v>
      </c>
      <c r="E47" s="22"/>
      <c r="F47" s="22">
        <v>2613</v>
      </c>
      <c r="G47" s="22">
        <f>+C47+E47+F47</f>
        <v>2613</v>
      </c>
      <c r="H47" s="22">
        <v>2613</v>
      </c>
      <c r="I47" s="22">
        <v>2613</v>
      </c>
      <c r="J47" s="22">
        <v>2613</v>
      </c>
      <c r="K47" s="78"/>
      <c r="L47" s="51"/>
    </row>
    <row r="48" spans="1:12" ht="27">
      <c r="A48" s="24" t="s">
        <v>76</v>
      </c>
      <c r="B48" s="23" t="s">
        <v>22</v>
      </c>
      <c r="C48" s="22"/>
      <c r="D48" s="22"/>
      <c r="E48" s="22"/>
      <c r="F48" s="22">
        <v>8593.5</v>
      </c>
      <c r="G48" s="22">
        <f>+C48+E48+F48</f>
        <v>8593.5</v>
      </c>
      <c r="H48" s="22">
        <v>8593.5</v>
      </c>
      <c r="I48" s="22">
        <v>8593.5</v>
      </c>
      <c r="J48" s="22">
        <v>8593.5</v>
      </c>
      <c r="K48" s="78"/>
      <c r="L48" s="51"/>
    </row>
    <row r="49" spans="1:12" ht="27">
      <c r="A49" s="24"/>
      <c r="B49" s="23" t="s">
        <v>22</v>
      </c>
      <c r="C49" s="22"/>
      <c r="D49" s="22"/>
      <c r="E49" s="22"/>
      <c r="F49" s="22"/>
      <c r="G49" s="22"/>
      <c r="H49" s="22"/>
      <c r="I49" s="22"/>
      <c r="J49" s="22"/>
      <c r="K49" s="78"/>
      <c r="L49" s="51"/>
    </row>
    <row r="50" spans="1:12" ht="27">
      <c r="A50" s="24"/>
      <c r="B50" s="23" t="s">
        <v>22</v>
      </c>
      <c r="C50" s="22"/>
      <c r="D50" s="22"/>
      <c r="E50" s="22"/>
      <c r="F50" s="22"/>
      <c r="G50" s="22"/>
      <c r="H50" s="22"/>
      <c r="I50" s="22"/>
      <c r="J50" s="22"/>
      <c r="K50" s="78"/>
      <c r="L50" s="51"/>
    </row>
    <row r="51" spans="1:12" ht="27">
      <c r="A51" s="24" t="s">
        <v>77</v>
      </c>
      <c r="B51" s="23" t="s">
        <v>22</v>
      </c>
      <c r="C51" s="30">
        <f t="shared" ref="C51:J51" si="7">+C52</f>
        <v>0</v>
      </c>
      <c r="D51" s="30">
        <f t="shared" si="7"/>
        <v>0</v>
      </c>
      <c r="E51" s="30">
        <f t="shared" si="7"/>
        <v>0</v>
      </c>
      <c r="F51" s="30">
        <f t="shared" si="7"/>
        <v>50000</v>
      </c>
      <c r="G51" s="30">
        <f t="shared" si="7"/>
        <v>50000</v>
      </c>
      <c r="H51" s="30">
        <f t="shared" si="7"/>
        <v>50000</v>
      </c>
      <c r="I51" s="30">
        <f t="shared" si="7"/>
        <v>50000</v>
      </c>
      <c r="J51" s="30">
        <f t="shared" si="7"/>
        <v>50000</v>
      </c>
      <c r="K51" s="78"/>
      <c r="L51" s="51"/>
    </row>
    <row r="52" spans="1:12" ht="27">
      <c r="A52" s="24" t="s">
        <v>78</v>
      </c>
      <c r="B52" s="23" t="s">
        <v>22</v>
      </c>
      <c r="C52" s="22"/>
      <c r="D52" s="22"/>
      <c r="E52" s="22"/>
      <c r="F52" s="22">
        <v>50000</v>
      </c>
      <c r="G52" s="26">
        <f>+C52+E52+F52</f>
        <v>50000</v>
      </c>
      <c r="H52" s="22">
        <v>50000</v>
      </c>
      <c r="I52" s="22">
        <v>50000</v>
      </c>
      <c r="J52" s="22">
        <v>50000</v>
      </c>
      <c r="K52" s="78"/>
      <c r="L52" s="51"/>
    </row>
    <row r="53" spans="1:12" ht="27">
      <c r="A53" s="23" t="s">
        <v>79</v>
      </c>
      <c r="B53" s="23" t="s">
        <v>22</v>
      </c>
      <c r="C53" s="30">
        <f t="shared" ref="C53:J53" si="8">+C54</f>
        <v>43829.4</v>
      </c>
      <c r="D53" s="30">
        <f t="shared" si="8"/>
        <v>96249</v>
      </c>
      <c r="E53" s="30">
        <f t="shared" si="8"/>
        <v>0</v>
      </c>
      <c r="F53" s="30">
        <f t="shared" si="8"/>
        <v>100511.1</v>
      </c>
      <c r="G53" s="30">
        <f t="shared" si="8"/>
        <v>144340.5</v>
      </c>
      <c r="H53" s="30">
        <f t="shared" si="8"/>
        <v>144340.5</v>
      </c>
      <c r="I53" s="30">
        <f t="shared" si="8"/>
        <v>144340.5</v>
      </c>
      <c r="J53" s="30">
        <f t="shared" si="8"/>
        <v>144340.5</v>
      </c>
      <c r="K53" s="78"/>
      <c r="L53" s="51"/>
    </row>
    <row r="54" spans="1:12" ht="27">
      <c r="A54" s="23" t="s">
        <v>102</v>
      </c>
      <c r="B54" s="23" t="s">
        <v>22</v>
      </c>
      <c r="C54" s="26">
        <v>43829.4</v>
      </c>
      <c r="D54" s="26">
        <v>96249</v>
      </c>
      <c r="E54" s="26"/>
      <c r="F54" s="30">
        <v>100511.1</v>
      </c>
      <c r="G54" s="26">
        <f>+C54+E54+F54</f>
        <v>144340.5</v>
      </c>
      <c r="H54" s="26">
        <v>144340.5</v>
      </c>
      <c r="I54" s="26">
        <v>144340.5</v>
      </c>
      <c r="J54" s="26">
        <v>144340.5</v>
      </c>
      <c r="K54" s="78"/>
      <c r="L54" s="51"/>
    </row>
    <row r="55" spans="1:12" ht="27">
      <c r="A55" s="23"/>
      <c r="B55" s="23" t="s">
        <v>22</v>
      </c>
      <c r="C55" s="27"/>
      <c r="D55" s="27"/>
      <c r="E55" s="27"/>
      <c r="F55" s="27"/>
      <c r="G55" s="27"/>
      <c r="H55" s="27"/>
      <c r="I55" s="27"/>
      <c r="J55" s="27"/>
      <c r="K55" s="78"/>
      <c r="L55" s="51"/>
    </row>
    <row r="56" spans="1:12" ht="27">
      <c r="A56" s="23"/>
      <c r="B56" s="23" t="s">
        <v>22</v>
      </c>
      <c r="C56" s="27"/>
      <c r="D56" s="27"/>
      <c r="E56" s="27"/>
      <c r="F56" s="27"/>
      <c r="G56" s="27"/>
      <c r="H56" s="27"/>
      <c r="I56" s="27"/>
      <c r="J56" s="27"/>
      <c r="K56" s="79"/>
      <c r="L56" s="51"/>
    </row>
    <row r="57" spans="1:12" s="63" customFormat="1" ht="13.5" customHeight="1">
      <c r="A57" s="35"/>
      <c r="B57" s="36" t="s">
        <v>103</v>
      </c>
      <c r="C57" s="37"/>
      <c r="D57" s="37"/>
      <c r="E57" s="80" t="s">
        <v>104</v>
      </c>
      <c r="F57" s="80"/>
      <c r="G57" s="80"/>
      <c r="H57" s="80"/>
      <c r="I57" s="38"/>
      <c r="J57" s="38"/>
      <c r="K57" s="37"/>
      <c r="L57" s="37"/>
    </row>
    <row r="58" spans="1:12" s="63" customFormat="1" ht="13.5" customHeight="1">
      <c r="A58" s="36" t="s">
        <v>105</v>
      </c>
      <c r="B58" s="37" t="s">
        <v>0</v>
      </c>
      <c r="C58" s="39" t="s">
        <v>1</v>
      </c>
      <c r="D58" s="39"/>
      <c r="E58" s="81" t="s">
        <v>20</v>
      </c>
      <c r="F58" s="81"/>
      <c r="G58" s="81"/>
      <c r="H58" s="81"/>
      <c r="I58" s="38"/>
      <c r="J58" s="38"/>
      <c r="K58" s="39"/>
      <c r="L58" s="39"/>
    </row>
    <row r="59" spans="1:12" s="63" customFormat="1" ht="13.5">
      <c r="A59" s="36"/>
      <c r="B59" s="37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s="63" customFormat="1" ht="13.5" customHeight="1">
      <c r="A60" s="74" t="s">
        <v>111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36"/>
    </row>
    <row r="61" spans="1:12" s="63" customFormat="1" ht="13.5" customHeight="1">
      <c r="A61" s="74" t="s">
        <v>106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36"/>
    </row>
    <row r="62" spans="1:12" s="63" customFormat="1" ht="13.5" customHeight="1">
      <c r="A62" s="74" t="s">
        <v>107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36"/>
    </row>
    <row r="63" spans="1:12" s="63" customFormat="1" ht="13.5" customHeight="1">
      <c r="A63" s="74" t="s">
        <v>108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36"/>
    </row>
    <row r="64" spans="1:12" s="63" customFormat="1" ht="13.5" customHeight="1">
      <c r="A64" s="74" t="s">
        <v>109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36"/>
    </row>
    <row r="65" spans="1:10" ht="14.25">
      <c r="A65" s="42"/>
      <c r="B65" s="43"/>
      <c r="C65" s="43"/>
      <c r="D65" s="48"/>
      <c r="E65" s="48"/>
      <c r="F65" s="48"/>
      <c r="G65" s="42"/>
      <c r="H65" s="42"/>
      <c r="I65" s="42"/>
      <c r="J65" s="42"/>
    </row>
    <row r="66" spans="1:10" ht="14.25">
      <c r="A66" s="42"/>
      <c r="B66" s="43"/>
      <c r="C66" s="48"/>
      <c r="D66" s="49"/>
      <c r="E66" s="49"/>
      <c r="F66" s="43"/>
      <c r="G66" s="42"/>
      <c r="H66" s="42"/>
      <c r="I66" s="42"/>
      <c r="J66" s="42"/>
    </row>
    <row r="67" spans="1:10" ht="13.5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ht="13.5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ht="13.5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 ht="13.5">
      <c r="A70" s="42"/>
      <c r="B70" s="42"/>
      <c r="C70" s="42"/>
      <c r="D70" s="42"/>
      <c r="E70" s="42"/>
      <c r="F70" s="42"/>
      <c r="G70" s="42"/>
      <c r="H70" s="42"/>
      <c r="I70" s="42"/>
      <c r="J70" s="42"/>
    </row>
  </sheetData>
  <mergeCells count="17">
    <mergeCell ref="E58:H58"/>
    <mergeCell ref="A8:A9"/>
    <mergeCell ref="B8:B9"/>
    <mergeCell ref="C8:C9"/>
    <mergeCell ref="D8:D9"/>
    <mergeCell ref="E8:F8"/>
    <mergeCell ref="G8:H8"/>
    <mergeCell ref="I8:I9"/>
    <mergeCell ref="J8:J9"/>
    <mergeCell ref="K8:K9"/>
    <mergeCell ref="K11:K56"/>
    <mergeCell ref="E57:H57"/>
    <mergeCell ref="A60:K60"/>
    <mergeCell ref="A61:K61"/>
    <mergeCell ref="A62:K62"/>
    <mergeCell ref="A63:K63"/>
    <mergeCell ref="A64:K64"/>
  </mergeCells>
  <pageMargins left="0.7" right="0.7" top="0.75" bottom="0.75" header="0.3" footer="0.3"/>
  <pageSetup paperSize="9" scale="87" orientation="landscape" verticalDpi="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0106canc _porcagitutun</vt:lpstr>
      <vt:lpstr>pordzagitutyun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</dc:creator>
  <cp:lastModifiedBy>Zara Margaryan</cp:lastModifiedBy>
  <cp:lastPrinted>2022-02-24T08:18:44Z</cp:lastPrinted>
  <dcterms:created xsi:type="dcterms:W3CDTF">2000-01-31T14:27:52Z</dcterms:created>
  <dcterms:modified xsi:type="dcterms:W3CDTF">2022-03-22T12:26:18Z</dcterms:modified>
</cp:coreProperties>
</file>